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1\ZAKAZKY\2025\PODLIMIT\SLUŽBY\1279 ZPŘ Elektro revize\ZD 26.6.2025\"/>
    </mc:Choice>
  </mc:AlternateContent>
  <xr:revisionPtr revIDLastSave="0" documentId="13_ncr:1_{E66D7348-0011-45FE-ADC8-00A54B7CED0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hůtník" sheetId="22" r:id="rId1"/>
    <sheet name="Specifikace služeb" sheetId="20" r:id="rId2"/>
    <sheet name="41 Chrudim" sheetId="2" r:id="rId3"/>
    <sheet name="42 Luže" sheetId="3" r:id="rId4"/>
    <sheet name="43 Hlinsko" sheetId="4" r:id="rId5"/>
    <sheet name="44 Třemošnice" sheetId="5" r:id="rId6"/>
    <sheet name="45 Doubravice provoz" sheetId="6" r:id="rId7"/>
    <sheet name="45 Doubravice ředitelství" sheetId="7" r:id="rId8"/>
    <sheet name="46 Přelouč" sheetId="8" r:id="rId9"/>
    <sheet name="47 Holice" sheetId="9" r:id="rId10"/>
    <sheet name="81 Běstovice" sheetId="10" r:id="rId11"/>
    <sheet name="82 Lanškroun" sheetId="11" r:id="rId12"/>
    <sheet name="83 Žamberk" sheetId="12" r:id="rId13"/>
    <sheet name="84 Ústí n.Orl." sheetId="13" r:id="rId14"/>
    <sheet name="85 Moravská Třebová" sheetId="14" r:id="rId15"/>
    <sheet name="86 Svitavy" sheetId="15" r:id="rId16"/>
    <sheet name="87 Polička" sheetId="16" r:id="rId17"/>
    <sheet name="88 Litomyšl" sheetId="17" r:id="rId18"/>
    <sheet name="89 Klášterec n.Orlicí" sheetId="18" r:id="rId19"/>
    <sheet name="90 Králíky" sheetId="19" r:id="rId20"/>
  </sheets>
  <externalReferences>
    <externalReference r:id="rId21"/>
  </externalReferences>
  <definedNames>
    <definedName name="__IntlFixupTable" hidden="1">#REF!</definedName>
    <definedName name="_xlnm._FilterDatabase" localSheetId="1" hidden="1">'Specifikace služeb'!$A$1:$U$64</definedName>
    <definedName name="button_area_1">#REF!</definedName>
    <definedName name="celltips_area">#REF!</definedName>
    <definedName name="data67">[1]Faktura!#REF!</definedName>
    <definedName name="data68">[1]Faktura!#REF!</definedName>
    <definedName name="data69">[1]Faktura!#REF!</definedName>
    <definedName name="data70">[1]Faktura!#REF!</definedName>
    <definedName name="dflt6">'[1]Úprava faktury'!#REF!</definedName>
    <definedName name="dflt7">'[1]Úprava faktury'!#REF!</definedName>
    <definedName name="GoAssetChart">[0]!GoAssetChart</definedName>
    <definedName name="GoBack">[0]!GoBack</definedName>
    <definedName name="GoBalanceSheet">[0]!GoBalanceSheet</definedName>
    <definedName name="GoCashFlow">[0]!GoCashFlow</definedName>
    <definedName name="GoData">[0]!GoData</definedName>
    <definedName name="GoIncomeChart">[0]!GoIncomeChart</definedName>
    <definedName name="qzqzqz25">[1]Faktura!#REF!</definedName>
    <definedName name="qzqzqz26">[1]Faktura!#REF!</definedName>
    <definedName name="qzqzqz27">[1]Faktura!#REF!</definedName>
    <definedName name="qzqzqz32">[1]Faktura!#REF!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20" l="1"/>
  <c r="K58" i="20"/>
  <c r="E59" i="20"/>
  <c r="G59" i="20"/>
  <c r="K59" i="20"/>
  <c r="K60" i="20"/>
  <c r="I61" i="20"/>
  <c r="J61" i="20"/>
  <c r="K61" i="20"/>
  <c r="G62" i="20"/>
  <c r="K62" i="20"/>
  <c r="K63" i="20"/>
  <c r="U5" i="2" l="1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4" i="2"/>
  <c r="T61" i="2"/>
  <c r="D61" i="20" s="1"/>
  <c r="N64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5" i="3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P61" i="4"/>
  <c r="F61" i="20" s="1"/>
  <c r="Q4" i="4"/>
  <c r="Y5" i="5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4" i="5"/>
  <c r="X61" i="5"/>
  <c r="G61" i="20" s="1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4" i="6"/>
  <c r="W61" i="6"/>
  <c r="D61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4" i="7"/>
  <c r="X59" i="10"/>
  <c r="X60" i="10"/>
  <c r="X61" i="10"/>
  <c r="X62" i="10"/>
  <c r="X63" i="10"/>
  <c r="U59" i="8"/>
  <c r="U60" i="8"/>
  <c r="U61" i="8"/>
  <c r="U62" i="8"/>
  <c r="U63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4" i="8"/>
  <c r="S58" i="9"/>
  <c r="S59" i="9"/>
  <c r="S60" i="9"/>
  <c r="S61" i="9"/>
  <c r="S62" i="9"/>
  <c r="S63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4" i="9"/>
  <c r="X58" i="10"/>
  <c r="X32" i="10"/>
  <c r="X34" i="10"/>
  <c r="X35" i="10"/>
  <c r="X36" i="10"/>
  <c r="X37" i="10"/>
  <c r="X38" i="10"/>
  <c r="X39" i="10"/>
  <c r="X40" i="10"/>
  <c r="X41" i="10"/>
  <c r="X42" i="10"/>
  <c r="X43" i="10"/>
  <c r="X44" i="10"/>
  <c r="X45" i="10"/>
  <c r="X46" i="10"/>
  <c r="X47" i="10"/>
  <c r="X48" i="10"/>
  <c r="X49" i="10"/>
  <c r="X50" i="10"/>
  <c r="X51" i="10"/>
  <c r="X52" i="10"/>
  <c r="X53" i="10"/>
  <c r="X54" i="10"/>
  <c r="X55" i="10"/>
  <c r="X56" i="10"/>
  <c r="X57" i="10"/>
  <c r="X31" i="10"/>
  <c r="X5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25" i="10"/>
  <c r="X26" i="10"/>
  <c r="X27" i="10"/>
  <c r="X28" i="10"/>
  <c r="X29" i="10"/>
  <c r="X30" i="10"/>
  <c r="X4" i="10"/>
  <c r="T5" i="11"/>
  <c r="T6" i="11"/>
  <c r="T7" i="11"/>
  <c r="T8" i="11"/>
  <c r="T9" i="1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4" i="11"/>
  <c r="T35" i="11"/>
  <c r="T36" i="11"/>
  <c r="T37" i="11"/>
  <c r="T38" i="11"/>
  <c r="T39" i="11"/>
  <c r="T40" i="11"/>
  <c r="T41" i="11"/>
  <c r="T42" i="11"/>
  <c r="T43" i="11"/>
  <c r="T44" i="11"/>
  <c r="T45" i="11"/>
  <c r="T46" i="11"/>
  <c r="T47" i="11"/>
  <c r="T48" i="11"/>
  <c r="T49" i="11"/>
  <c r="T50" i="11"/>
  <c r="T51" i="11"/>
  <c r="T52" i="11"/>
  <c r="T53" i="11"/>
  <c r="T54" i="11"/>
  <c r="T55" i="11"/>
  <c r="T56" i="11"/>
  <c r="T57" i="11"/>
  <c r="T58" i="11"/>
  <c r="T59" i="11"/>
  <c r="T60" i="11"/>
  <c r="T61" i="11"/>
  <c r="T62" i="11"/>
  <c r="T63" i="11"/>
  <c r="T4" i="11"/>
  <c r="V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V54" i="12"/>
  <c r="V55" i="12"/>
  <c r="V56" i="12"/>
  <c r="V57" i="12"/>
  <c r="V58" i="12"/>
  <c r="V59" i="12"/>
  <c r="V60" i="12"/>
  <c r="V61" i="12"/>
  <c r="V62" i="12"/>
  <c r="V63" i="12"/>
  <c r="V4" i="12"/>
  <c r="S5" i="13"/>
  <c r="S6" i="13"/>
  <c r="S7" i="13"/>
  <c r="S8" i="13"/>
  <c r="S9" i="13"/>
  <c r="S10" i="13"/>
  <c r="S11" i="13"/>
  <c r="S12" i="13"/>
  <c r="S13" i="13"/>
  <c r="S14" i="13"/>
  <c r="S15" i="13"/>
  <c r="S16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4" i="13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4" i="14"/>
  <c r="T63" i="15"/>
  <c r="T5" i="15"/>
  <c r="T6" i="15"/>
  <c r="T7" i="15"/>
  <c r="T8" i="15"/>
  <c r="T9" i="15"/>
  <c r="T10" i="15"/>
  <c r="T11" i="15"/>
  <c r="T12" i="15"/>
  <c r="T13" i="15"/>
  <c r="T14" i="15"/>
  <c r="T15" i="15"/>
  <c r="T16" i="15"/>
  <c r="T17" i="15"/>
  <c r="T18" i="15"/>
  <c r="T19" i="15"/>
  <c r="T20" i="15"/>
  <c r="T21" i="15"/>
  <c r="T22" i="15"/>
  <c r="T23" i="15"/>
  <c r="T24" i="15"/>
  <c r="T25" i="15"/>
  <c r="T26" i="15"/>
  <c r="T27" i="15"/>
  <c r="T28" i="15"/>
  <c r="T29" i="15"/>
  <c r="T30" i="15"/>
  <c r="T31" i="15"/>
  <c r="T32" i="15"/>
  <c r="T33" i="15"/>
  <c r="T34" i="15"/>
  <c r="T35" i="15"/>
  <c r="T36" i="15"/>
  <c r="T37" i="15"/>
  <c r="T38" i="15"/>
  <c r="T39" i="15"/>
  <c r="T40" i="15"/>
  <c r="T41" i="15"/>
  <c r="T42" i="15"/>
  <c r="T43" i="15"/>
  <c r="T44" i="15"/>
  <c r="T45" i="15"/>
  <c r="T46" i="15"/>
  <c r="T47" i="15"/>
  <c r="T48" i="15"/>
  <c r="T49" i="15"/>
  <c r="T50" i="15"/>
  <c r="T51" i="15"/>
  <c r="T52" i="15"/>
  <c r="T53" i="15"/>
  <c r="T54" i="15"/>
  <c r="T55" i="15"/>
  <c r="T56" i="15"/>
  <c r="T57" i="15"/>
  <c r="T58" i="15"/>
  <c r="T59" i="15"/>
  <c r="T60" i="15"/>
  <c r="T61" i="15"/>
  <c r="T62" i="15"/>
  <c r="T4" i="15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R54" i="16"/>
  <c r="R55" i="16"/>
  <c r="R56" i="16"/>
  <c r="R57" i="16"/>
  <c r="R58" i="16"/>
  <c r="R59" i="16"/>
  <c r="R60" i="16"/>
  <c r="R61" i="16"/>
  <c r="R62" i="16"/>
  <c r="R63" i="16"/>
  <c r="R4" i="16"/>
  <c r="V5" i="17"/>
  <c r="V6" i="17"/>
  <c r="V7" i="17"/>
  <c r="V8" i="17"/>
  <c r="V9" i="17"/>
  <c r="V10" i="17"/>
  <c r="V11" i="17"/>
  <c r="V12" i="17"/>
  <c r="V13" i="17"/>
  <c r="V14" i="17"/>
  <c r="V15" i="17"/>
  <c r="V16" i="17"/>
  <c r="V17" i="17"/>
  <c r="V18" i="17"/>
  <c r="V19" i="17"/>
  <c r="V20" i="17"/>
  <c r="V21" i="17"/>
  <c r="V22" i="17"/>
  <c r="V23" i="17"/>
  <c r="V24" i="17"/>
  <c r="V25" i="17"/>
  <c r="V26" i="17"/>
  <c r="V27" i="17"/>
  <c r="V28" i="17"/>
  <c r="V29" i="17"/>
  <c r="V30" i="17"/>
  <c r="V31" i="17"/>
  <c r="V32" i="17"/>
  <c r="V34" i="17"/>
  <c r="V35" i="17"/>
  <c r="V36" i="17"/>
  <c r="V37" i="17"/>
  <c r="V38" i="17"/>
  <c r="V39" i="17"/>
  <c r="V40" i="17"/>
  <c r="V41" i="17"/>
  <c r="V42" i="17"/>
  <c r="V43" i="17"/>
  <c r="V44" i="17"/>
  <c r="V45" i="17"/>
  <c r="V46" i="17"/>
  <c r="V47" i="17"/>
  <c r="V48" i="17"/>
  <c r="V49" i="17"/>
  <c r="V50" i="17"/>
  <c r="V51" i="17"/>
  <c r="V52" i="17"/>
  <c r="V53" i="17"/>
  <c r="V54" i="17"/>
  <c r="V55" i="17"/>
  <c r="V56" i="17"/>
  <c r="V57" i="17"/>
  <c r="V58" i="17"/>
  <c r="V59" i="17"/>
  <c r="V60" i="17"/>
  <c r="V61" i="17"/>
  <c r="V62" i="17"/>
  <c r="V63" i="17"/>
  <c r="V4" i="17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4" i="18"/>
  <c r="P6" i="19"/>
  <c r="P7" i="19"/>
  <c r="P8" i="19"/>
  <c r="P9" i="19"/>
  <c r="P10" i="19"/>
  <c r="P11" i="19"/>
  <c r="P12" i="19"/>
  <c r="P13" i="19"/>
  <c r="P14" i="19"/>
  <c r="P15" i="19"/>
  <c r="P16" i="19"/>
  <c r="P17" i="19"/>
  <c r="P18" i="19"/>
  <c r="P19" i="19"/>
  <c r="P20" i="19"/>
  <c r="P21" i="19"/>
  <c r="P22" i="19"/>
  <c r="P23" i="19"/>
  <c r="P24" i="19"/>
  <c r="P25" i="19"/>
  <c r="P26" i="19"/>
  <c r="P27" i="19"/>
  <c r="P28" i="19"/>
  <c r="P29" i="19"/>
  <c r="P30" i="19"/>
  <c r="P31" i="19"/>
  <c r="P32" i="19"/>
  <c r="P33" i="19"/>
  <c r="P35" i="19"/>
  <c r="P36" i="19"/>
  <c r="P37" i="19"/>
  <c r="P38" i="19"/>
  <c r="P39" i="19"/>
  <c r="P40" i="19"/>
  <c r="P41" i="19"/>
  <c r="P42" i="19"/>
  <c r="P43" i="19"/>
  <c r="P44" i="19"/>
  <c r="P45" i="19"/>
  <c r="P46" i="19"/>
  <c r="P47" i="19"/>
  <c r="P48" i="19"/>
  <c r="P49" i="19"/>
  <c r="P50" i="19"/>
  <c r="P51" i="19"/>
  <c r="P52" i="19"/>
  <c r="P53" i="19"/>
  <c r="P54" i="19"/>
  <c r="P55" i="19"/>
  <c r="P56" i="19"/>
  <c r="P57" i="19"/>
  <c r="P58" i="19"/>
  <c r="P59" i="19"/>
  <c r="P60" i="19"/>
  <c r="P61" i="19"/>
  <c r="P62" i="19"/>
  <c r="P63" i="19"/>
  <c r="P64" i="19"/>
  <c r="P5" i="19"/>
  <c r="H61" i="20" l="1"/>
  <c r="Y61" i="6"/>
  <c r="AA61" i="6" s="1"/>
  <c r="Z61" i="5"/>
  <c r="AB61" i="5" s="1"/>
  <c r="V61" i="2"/>
  <c r="F61" i="7"/>
  <c r="H61" i="7" s="1"/>
  <c r="R61" i="4"/>
  <c r="X61" i="2" l="1"/>
  <c r="T61" i="4"/>
  <c r="O64" i="19"/>
  <c r="O63" i="19"/>
  <c r="O62" i="19"/>
  <c r="O61" i="19"/>
  <c r="O60" i="19"/>
  <c r="O59" i="19"/>
  <c r="O58" i="19"/>
  <c r="O57" i="19"/>
  <c r="O56" i="19"/>
  <c r="O55" i="19"/>
  <c r="O54" i="19"/>
  <c r="O53" i="19"/>
  <c r="O52" i="19"/>
  <c r="O51" i="19"/>
  <c r="O50" i="19"/>
  <c r="O49" i="19"/>
  <c r="O48" i="19"/>
  <c r="O47" i="19"/>
  <c r="O46" i="19"/>
  <c r="O45" i="19"/>
  <c r="O44" i="19"/>
  <c r="O43" i="19"/>
  <c r="O42" i="19"/>
  <c r="O41" i="19"/>
  <c r="O40" i="19"/>
  <c r="O39" i="19"/>
  <c r="T37" i="20" s="1"/>
  <c r="O38" i="19"/>
  <c r="O37" i="19"/>
  <c r="O36" i="19"/>
  <c r="O35" i="19"/>
  <c r="O33" i="19"/>
  <c r="O32" i="19"/>
  <c r="O31" i="19"/>
  <c r="O30" i="19"/>
  <c r="O29" i="19"/>
  <c r="O28" i="19"/>
  <c r="O27" i="19"/>
  <c r="O26" i="19"/>
  <c r="O25" i="19"/>
  <c r="O24" i="19"/>
  <c r="O23" i="19"/>
  <c r="O22" i="19"/>
  <c r="O21" i="19"/>
  <c r="O20" i="19"/>
  <c r="O19" i="19"/>
  <c r="O18" i="19"/>
  <c r="O17" i="19"/>
  <c r="O16" i="19"/>
  <c r="O15" i="19"/>
  <c r="O14" i="19"/>
  <c r="O13" i="19"/>
  <c r="O12" i="19"/>
  <c r="O11" i="19"/>
  <c r="O10" i="19"/>
  <c r="O9" i="19"/>
  <c r="O8" i="19"/>
  <c r="O7" i="19"/>
  <c r="O6" i="19"/>
  <c r="O5" i="19"/>
  <c r="H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H50" i="18"/>
  <c r="H49" i="18"/>
  <c r="H48" i="18"/>
  <c r="H47" i="18"/>
  <c r="H46" i="18"/>
  <c r="H45" i="18"/>
  <c r="H44" i="18"/>
  <c r="H43" i="18"/>
  <c r="H42" i="18"/>
  <c r="H41" i="18"/>
  <c r="H40" i="18"/>
  <c r="S39" i="20" s="1"/>
  <c r="H39" i="18"/>
  <c r="H38" i="18"/>
  <c r="H37" i="18"/>
  <c r="H36" i="18"/>
  <c r="H35" i="18"/>
  <c r="H34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S8" i="20" s="1"/>
  <c r="H8" i="18"/>
  <c r="H7" i="18"/>
  <c r="H6" i="18"/>
  <c r="H5" i="18"/>
  <c r="H4" i="18"/>
  <c r="U63" i="17"/>
  <c r="U62" i="17"/>
  <c r="U61" i="17"/>
  <c r="U60" i="17"/>
  <c r="U59" i="17"/>
  <c r="U58" i="17"/>
  <c r="U57" i="17"/>
  <c r="U56" i="17"/>
  <c r="U55" i="17"/>
  <c r="U54" i="17"/>
  <c r="U53" i="17"/>
  <c r="U52" i="17"/>
  <c r="U51" i="17"/>
  <c r="U50" i="17"/>
  <c r="U49" i="17"/>
  <c r="U48" i="17"/>
  <c r="U47" i="17"/>
  <c r="U46" i="17"/>
  <c r="U45" i="17"/>
  <c r="U44" i="17"/>
  <c r="U43" i="17"/>
  <c r="U42" i="17"/>
  <c r="U41" i="17"/>
  <c r="U40" i="17"/>
  <c r="U39" i="17"/>
  <c r="U38" i="17"/>
  <c r="U37" i="17"/>
  <c r="U36" i="17"/>
  <c r="U35" i="17"/>
  <c r="U34" i="17"/>
  <c r="U32" i="17"/>
  <c r="U31" i="17"/>
  <c r="U30" i="17"/>
  <c r="U29" i="17"/>
  <c r="U28" i="17"/>
  <c r="U27" i="17"/>
  <c r="U26" i="17"/>
  <c r="U25" i="17"/>
  <c r="U24" i="17"/>
  <c r="U23" i="17"/>
  <c r="U22" i="17"/>
  <c r="U21" i="17"/>
  <c r="U20" i="17"/>
  <c r="U19" i="17"/>
  <c r="U18" i="17"/>
  <c r="U17" i="17"/>
  <c r="U16" i="17"/>
  <c r="U15" i="17"/>
  <c r="U14" i="17"/>
  <c r="U13" i="17"/>
  <c r="U12" i="17"/>
  <c r="U11" i="17"/>
  <c r="U10" i="17"/>
  <c r="U9" i="17"/>
  <c r="U8" i="17"/>
  <c r="U7" i="17"/>
  <c r="U6" i="17"/>
  <c r="U5" i="17"/>
  <c r="U4" i="17"/>
  <c r="Q63" i="16"/>
  <c r="Q62" i="16"/>
  <c r="Q61" i="16"/>
  <c r="Q60" i="16"/>
  <c r="Q59" i="16"/>
  <c r="Q58" i="16"/>
  <c r="Q57" i="16"/>
  <c r="Q56" i="16"/>
  <c r="Q55" i="16"/>
  <c r="Q54" i="16"/>
  <c r="Q53" i="16"/>
  <c r="Q52" i="16"/>
  <c r="Q51" i="16"/>
  <c r="Q50" i="16"/>
  <c r="Q49" i="16"/>
  <c r="Q48" i="16"/>
  <c r="Q47" i="16"/>
  <c r="Q46" i="16"/>
  <c r="Q45" i="16"/>
  <c r="Q44" i="16"/>
  <c r="Q43" i="16"/>
  <c r="Q42" i="16"/>
  <c r="Q41" i="16"/>
  <c r="Q40" i="16"/>
  <c r="Q39" i="16"/>
  <c r="Q38" i="16"/>
  <c r="Q37" i="16"/>
  <c r="Q36" i="16"/>
  <c r="Q35" i="16"/>
  <c r="Q34" i="16"/>
  <c r="Q32" i="16"/>
  <c r="Q31" i="16"/>
  <c r="Q30" i="16"/>
  <c r="Q29" i="16"/>
  <c r="Q28" i="16"/>
  <c r="Q27" i="16"/>
  <c r="Q26" i="16"/>
  <c r="Q25" i="16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11" i="16"/>
  <c r="Q10" i="16"/>
  <c r="Q9" i="16"/>
  <c r="Q8" i="16"/>
  <c r="Q7" i="16"/>
  <c r="Q6" i="16"/>
  <c r="Q5" i="16"/>
  <c r="Q4" i="16"/>
  <c r="J40" i="18" l="1"/>
  <c r="J19" i="18"/>
  <c r="L19" i="18" s="1"/>
  <c r="S18" i="20"/>
  <c r="J42" i="18"/>
  <c r="L42" i="18" s="1"/>
  <c r="S41" i="20"/>
  <c r="J20" i="18"/>
  <c r="L20" i="18" s="1"/>
  <c r="S19" i="20"/>
  <c r="J56" i="18"/>
  <c r="L56" i="18" s="1"/>
  <c r="S55" i="20"/>
  <c r="J10" i="18"/>
  <c r="L10" i="18" s="1"/>
  <c r="S9" i="20"/>
  <c r="J22" i="18"/>
  <c r="L22" i="18" s="1"/>
  <c r="S21" i="20"/>
  <c r="J45" i="18"/>
  <c r="L45" i="18" s="1"/>
  <c r="S44" i="20"/>
  <c r="J57" i="18"/>
  <c r="L57" i="18" s="1"/>
  <c r="S56" i="20"/>
  <c r="J11" i="18"/>
  <c r="L11" i="18" s="1"/>
  <c r="S10" i="20"/>
  <c r="J23" i="18"/>
  <c r="L23" i="18" s="1"/>
  <c r="S22" i="20"/>
  <c r="J35" i="18"/>
  <c r="L35" i="18" s="1"/>
  <c r="S34" i="20"/>
  <c r="J46" i="18"/>
  <c r="L46" i="18" s="1"/>
  <c r="S45" i="20"/>
  <c r="J58" i="18"/>
  <c r="L58" i="18" s="1"/>
  <c r="S58" i="20"/>
  <c r="J12" i="18"/>
  <c r="L12" i="18" s="1"/>
  <c r="S11" i="20"/>
  <c r="J24" i="18"/>
  <c r="L24" i="18" s="1"/>
  <c r="S23" i="20"/>
  <c r="J36" i="18"/>
  <c r="L36" i="18" s="1"/>
  <c r="S35" i="20"/>
  <c r="J47" i="18"/>
  <c r="L47" i="18" s="1"/>
  <c r="S46" i="20"/>
  <c r="J59" i="18"/>
  <c r="L59" i="18" s="1"/>
  <c r="S59" i="20"/>
  <c r="J13" i="18"/>
  <c r="L13" i="18" s="1"/>
  <c r="S12" i="20"/>
  <c r="J25" i="18"/>
  <c r="L25" i="18" s="1"/>
  <c r="S24" i="20"/>
  <c r="J37" i="18"/>
  <c r="L37" i="18" s="1"/>
  <c r="S36" i="20"/>
  <c r="J48" i="18"/>
  <c r="L48" i="18" s="1"/>
  <c r="S47" i="20"/>
  <c r="J60" i="18"/>
  <c r="L60" i="18" s="1"/>
  <c r="S60" i="20"/>
  <c r="J14" i="18"/>
  <c r="L14" i="18" s="1"/>
  <c r="S13" i="20"/>
  <c r="J26" i="18"/>
  <c r="L26" i="18" s="1"/>
  <c r="S25" i="20"/>
  <c r="J38" i="18"/>
  <c r="L38" i="18" s="1"/>
  <c r="S37" i="20"/>
  <c r="J49" i="18"/>
  <c r="L49" i="18" s="1"/>
  <c r="S48" i="20"/>
  <c r="J61" i="18"/>
  <c r="L61" i="18" s="1"/>
  <c r="S61" i="20"/>
  <c r="J4" i="18"/>
  <c r="L4" i="18" s="1"/>
  <c r="S3" i="20"/>
  <c r="J15" i="18"/>
  <c r="L15" i="18" s="1"/>
  <c r="S14" i="20"/>
  <c r="J27" i="18"/>
  <c r="L27" i="18" s="1"/>
  <c r="S26" i="20"/>
  <c r="J39" i="18"/>
  <c r="L39" i="18" s="1"/>
  <c r="S38" i="20"/>
  <c r="J50" i="18"/>
  <c r="L50" i="18" s="1"/>
  <c r="S49" i="20"/>
  <c r="J62" i="18"/>
  <c r="L62" i="18" s="1"/>
  <c r="S62" i="20"/>
  <c r="J5" i="18"/>
  <c r="L5" i="18" s="1"/>
  <c r="S4" i="20"/>
  <c r="J16" i="18"/>
  <c r="L16" i="18" s="1"/>
  <c r="S15" i="20"/>
  <c r="J28" i="18"/>
  <c r="L28" i="18" s="1"/>
  <c r="S27" i="20"/>
  <c r="J51" i="18"/>
  <c r="L51" i="18" s="1"/>
  <c r="S50" i="20"/>
  <c r="J63" i="18"/>
  <c r="L63" i="18" s="1"/>
  <c r="S63" i="20"/>
  <c r="J9" i="18"/>
  <c r="L9" i="18" s="1"/>
  <c r="J52" i="18"/>
  <c r="L52" i="18" s="1"/>
  <c r="S51" i="20"/>
  <c r="J8" i="18"/>
  <c r="L8" i="18" s="1"/>
  <c r="S7" i="20"/>
  <c r="J31" i="18"/>
  <c r="L31" i="18" s="1"/>
  <c r="S30" i="20"/>
  <c r="J54" i="18"/>
  <c r="L54" i="18" s="1"/>
  <c r="S53" i="20"/>
  <c r="J32" i="18"/>
  <c r="L32" i="18" s="1"/>
  <c r="S31" i="20"/>
  <c r="J43" i="18"/>
  <c r="L43" i="18" s="1"/>
  <c r="S42" i="20"/>
  <c r="J55" i="18"/>
  <c r="L55" i="18" s="1"/>
  <c r="S54" i="20"/>
  <c r="J21" i="18"/>
  <c r="L21" i="18" s="1"/>
  <c r="S20" i="20"/>
  <c r="J44" i="18"/>
  <c r="L44" i="18" s="1"/>
  <c r="S43" i="20"/>
  <c r="J6" i="18"/>
  <c r="L6" i="18" s="1"/>
  <c r="S5" i="20"/>
  <c r="J17" i="18"/>
  <c r="L17" i="18" s="1"/>
  <c r="S16" i="20"/>
  <c r="J29" i="18"/>
  <c r="L29" i="18" s="1"/>
  <c r="S28" i="20"/>
  <c r="J7" i="18"/>
  <c r="L7" i="18" s="1"/>
  <c r="S6" i="20"/>
  <c r="J18" i="18"/>
  <c r="L18" i="18" s="1"/>
  <c r="S17" i="20"/>
  <c r="J30" i="18"/>
  <c r="L30" i="18" s="1"/>
  <c r="S29" i="20"/>
  <c r="J41" i="18"/>
  <c r="L41" i="18" s="1"/>
  <c r="S40" i="20"/>
  <c r="J53" i="18"/>
  <c r="L53" i="18" s="1"/>
  <c r="S52" i="20"/>
  <c r="W58" i="17"/>
  <c r="Y58" i="17" s="1"/>
  <c r="R58" i="20"/>
  <c r="W59" i="17"/>
  <c r="Y59" i="17" s="1"/>
  <c r="R59" i="20"/>
  <c r="W60" i="17"/>
  <c r="Y60" i="17" s="1"/>
  <c r="R60" i="20"/>
  <c r="W63" i="17"/>
  <c r="Y63" i="17" s="1"/>
  <c r="R63" i="20"/>
  <c r="W62" i="17"/>
  <c r="Y62" i="17" s="1"/>
  <c r="R62" i="20"/>
  <c r="W61" i="17"/>
  <c r="Y61" i="17" s="1"/>
  <c r="R61" i="20"/>
  <c r="S61" i="16"/>
  <c r="U61" i="16" s="1"/>
  <c r="Q61" i="20"/>
  <c r="S62" i="16"/>
  <c r="U62" i="16" s="1"/>
  <c r="Q62" i="20"/>
  <c r="S58" i="16"/>
  <c r="U58" i="16" s="1"/>
  <c r="Q58" i="20"/>
  <c r="S63" i="16"/>
  <c r="U63" i="16" s="1"/>
  <c r="Q63" i="20"/>
  <c r="S59" i="16"/>
  <c r="U59" i="16" s="1"/>
  <c r="Q59" i="20"/>
  <c r="S60" i="16"/>
  <c r="U60" i="16" s="1"/>
  <c r="Q60" i="20"/>
  <c r="Q60" i="19"/>
  <c r="S60" i="19" s="1"/>
  <c r="T59" i="20"/>
  <c r="Q61" i="19"/>
  <c r="S61" i="19" s="1"/>
  <c r="T60" i="20"/>
  <c r="Q59" i="19"/>
  <c r="S59" i="19" s="1"/>
  <c r="T58" i="20"/>
  <c r="Q62" i="19"/>
  <c r="S62" i="19" s="1"/>
  <c r="T61" i="20"/>
  <c r="Q63" i="19"/>
  <c r="S63" i="19" s="1"/>
  <c r="T62" i="20"/>
  <c r="Q64" i="19"/>
  <c r="S64" i="19" s="1"/>
  <c r="T63" i="20"/>
  <c r="Q7" i="19"/>
  <c r="S7" i="19" s="1"/>
  <c r="T5" i="20"/>
  <c r="Q11" i="19"/>
  <c r="S11" i="19" s="1"/>
  <c r="T9" i="20"/>
  <c r="Q15" i="19"/>
  <c r="S15" i="19" s="1"/>
  <c r="T13" i="20"/>
  <c r="Q19" i="19"/>
  <c r="S19" i="19" s="1"/>
  <c r="T17" i="20"/>
  <c r="Q23" i="19"/>
  <c r="S23" i="19" s="1"/>
  <c r="T21" i="20"/>
  <c r="Q27" i="19"/>
  <c r="S27" i="19" s="1"/>
  <c r="T25" i="20"/>
  <c r="Q31" i="19"/>
  <c r="S31" i="19" s="1"/>
  <c r="T29" i="20"/>
  <c r="Q8" i="19"/>
  <c r="S8" i="19" s="1"/>
  <c r="T6" i="20"/>
  <c r="Q12" i="19"/>
  <c r="S12" i="19" s="1"/>
  <c r="T10" i="20"/>
  <c r="Q16" i="19"/>
  <c r="S16" i="19" s="1"/>
  <c r="T14" i="20"/>
  <c r="Q20" i="19"/>
  <c r="S20" i="19" s="1"/>
  <c r="T18" i="20"/>
  <c r="Q24" i="19"/>
  <c r="S24" i="19" s="1"/>
  <c r="T22" i="20"/>
  <c r="Q28" i="19"/>
  <c r="S28" i="19" s="1"/>
  <c r="T26" i="20"/>
  <c r="Q32" i="19"/>
  <c r="S32" i="19" s="1"/>
  <c r="T30" i="20"/>
  <c r="Q36" i="19"/>
  <c r="S36" i="19" s="1"/>
  <c r="T34" i="20"/>
  <c r="Q40" i="19"/>
  <c r="S40" i="19" s="1"/>
  <c r="T38" i="20"/>
  <c r="Q44" i="19"/>
  <c r="S44" i="19" s="1"/>
  <c r="T42" i="20"/>
  <c r="Q48" i="19"/>
  <c r="S48" i="19" s="1"/>
  <c r="T46" i="20"/>
  <c r="Q52" i="19"/>
  <c r="S52" i="19" s="1"/>
  <c r="T50" i="20"/>
  <c r="Q56" i="19"/>
  <c r="S56" i="19" s="1"/>
  <c r="T54" i="20"/>
  <c r="Q5" i="19"/>
  <c r="S5" i="19" s="1"/>
  <c r="T3" i="20"/>
  <c r="Q9" i="19"/>
  <c r="S9" i="19" s="1"/>
  <c r="T7" i="20"/>
  <c r="Q13" i="19"/>
  <c r="S13" i="19" s="1"/>
  <c r="T11" i="20"/>
  <c r="Q17" i="19"/>
  <c r="S17" i="19" s="1"/>
  <c r="T15" i="20"/>
  <c r="Q21" i="19"/>
  <c r="S21" i="19" s="1"/>
  <c r="T19" i="20"/>
  <c r="Q25" i="19"/>
  <c r="S25" i="19" s="1"/>
  <c r="T23" i="20"/>
  <c r="Q29" i="19"/>
  <c r="S29" i="19" s="1"/>
  <c r="T27" i="20"/>
  <c r="Q33" i="19"/>
  <c r="S33" i="19" s="1"/>
  <c r="T31" i="20"/>
  <c r="Q37" i="19"/>
  <c r="S37" i="19" s="1"/>
  <c r="T35" i="20"/>
  <c r="Q41" i="19"/>
  <c r="S41" i="19" s="1"/>
  <c r="T39" i="20"/>
  <c r="Q45" i="19"/>
  <c r="S45" i="19" s="1"/>
  <c r="T43" i="20"/>
  <c r="Q49" i="19"/>
  <c r="S49" i="19" s="1"/>
  <c r="T47" i="20"/>
  <c r="Q53" i="19"/>
  <c r="S53" i="19" s="1"/>
  <c r="T51" i="20"/>
  <c r="Q57" i="19"/>
  <c r="S57" i="19" s="1"/>
  <c r="T55" i="20"/>
  <c r="Q6" i="19"/>
  <c r="S6" i="19" s="1"/>
  <c r="T4" i="20"/>
  <c r="Q10" i="19"/>
  <c r="S10" i="19" s="1"/>
  <c r="T8" i="20"/>
  <c r="Q14" i="19"/>
  <c r="S14" i="19" s="1"/>
  <c r="T12" i="20"/>
  <c r="Q18" i="19"/>
  <c r="S18" i="19" s="1"/>
  <c r="T16" i="20"/>
  <c r="Q22" i="19"/>
  <c r="S22" i="19" s="1"/>
  <c r="T20" i="20"/>
  <c r="Q26" i="19"/>
  <c r="S26" i="19" s="1"/>
  <c r="T24" i="20"/>
  <c r="Q30" i="19"/>
  <c r="S30" i="19" s="1"/>
  <c r="T28" i="20"/>
  <c r="Q38" i="19"/>
  <c r="S38" i="19" s="1"/>
  <c r="T36" i="20"/>
  <c r="Q42" i="19"/>
  <c r="S42" i="19" s="1"/>
  <c r="T40" i="20"/>
  <c r="Q46" i="19"/>
  <c r="S46" i="19" s="1"/>
  <c r="T44" i="20"/>
  <c r="Q50" i="19"/>
  <c r="S50" i="19" s="1"/>
  <c r="T48" i="20"/>
  <c r="Q54" i="19"/>
  <c r="S54" i="19" s="1"/>
  <c r="T52" i="20"/>
  <c r="Q58" i="19"/>
  <c r="S58" i="19" s="1"/>
  <c r="T56" i="20"/>
  <c r="Q43" i="19"/>
  <c r="S43" i="19" s="1"/>
  <c r="T41" i="20"/>
  <c r="Q47" i="19"/>
  <c r="S47" i="19" s="1"/>
  <c r="T45" i="20"/>
  <c r="Q51" i="19"/>
  <c r="S51" i="19" s="1"/>
  <c r="T49" i="20"/>
  <c r="Q55" i="19"/>
  <c r="S55" i="19" s="1"/>
  <c r="T53" i="20"/>
  <c r="J34" i="18"/>
  <c r="L34" i="18" s="1"/>
  <c r="S33" i="20"/>
  <c r="Q35" i="19"/>
  <c r="S35" i="19" s="1"/>
  <c r="T33" i="20"/>
  <c r="W4" i="17"/>
  <c r="Y4" i="17" s="1"/>
  <c r="R3" i="20"/>
  <c r="W8" i="17"/>
  <c r="Y8" i="17" s="1"/>
  <c r="R7" i="20"/>
  <c r="W12" i="17"/>
  <c r="Y12" i="17" s="1"/>
  <c r="R11" i="20"/>
  <c r="W16" i="17"/>
  <c r="Y16" i="17" s="1"/>
  <c r="R15" i="20"/>
  <c r="W20" i="17"/>
  <c r="Y20" i="17" s="1"/>
  <c r="R19" i="20"/>
  <c r="W24" i="17"/>
  <c r="Y24" i="17" s="1"/>
  <c r="R23" i="20"/>
  <c r="W28" i="17"/>
  <c r="Y28" i="17" s="1"/>
  <c r="R27" i="20"/>
  <c r="W32" i="17"/>
  <c r="Y32" i="17" s="1"/>
  <c r="R31" i="20"/>
  <c r="W36" i="17"/>
  <c r="Y36" i="17" s="1"/>
  <c r="R35" i="20"/>
  <c r="W40" i="17"/>
  <c r="Y40" i="17" s="1"/>
  <c r="R39" i="20"/>
  <c r="W44" i="17"/>
  <c r="Y44" i="17" s="1"/>
  <c r="R43" i="20"/>
  <c r="W48" i="17"/>
  <c r="Y48" i="17" s="1"/>
  <c r="R47" i="20"/>
  <c r="W52" i="17"/>
  <c r="Y52" i="17" s="1"/>
  <c r="R51" i="20"/>
  <c r="W56" i="17"/>
  <c r="Y56" i="17" s="1"/>
  <c r="R55" i="20"/>
  <c r="W5" i="17"/>
  <c r="Y5" i="17" s="1"/>
  <c r="R4" i="20"/>
  <c r="W9" i="17"/>
  <c r="Y9" i="17" s="1"/>
  <c r="R8" i="20"/>
  <c r="W13" i="17"/>
  <c r="Y13" i="17" s="1"/>
  <c r="R12" i="20"/>
  <c r="W17" i="17"/>
  <c r="Y17" i="17" s="1"/>
  <c r="R16" i="20"/>
  <c r="W21" i="17"/>
  <c r="Y21" i="17" s="1"/>
  <c r="R20" i="20"/>
  <c r="W25" i="17"/>
  <c r="Y25" i="17" s="1"/>
  <c r="R24" i="20"/>
  <c r="W29" i="17"/>
  <c r="Y29" i="17" s="1"/>
  <c r="R28" i="20"/>
  <c r="W37" i="17"/>
  <c r="Y37" i="17" s="1"/>
  <c r="R36" i="20"/>
  <c r="W41" i="17"/>
  <c r="Y41" i="17" s="1"/>
  <c r="R40" i="20"/>
  <c r="W45" i="17"/>
  <c r="Y45" i="17" s="1"/>
  <c r="R44" i="20"/>
  <c r="W49" i="17"/>
  <c r="Y49" i="17" s="1"/>
  <c r="R48" i="20"/>
  <c r="W53" i="17"/>
  <c r="Y53" i="17" s="1"/>
  <c r="R52" i="20"/>
  <c r="W57" i="17"/>
  <c r="Y57" i="17" s="1"/>
  <c r="R56" i="20"/>
  <c r="W6" i="17"/>
  <c r="Y6" i="17" s="1"/>
  <c r="R5" i="20"/>
  <c r="W10" i="17"/>
  <c r="Y10" i="17" s="1"/>
  <c r="R9" i="20"/>
  <c r="W14" i="17"/>
  <c r="Y14" i="17" s="1"/>
  <c r="R13" i="20"/>
  <c r="W18" i="17"/>
  <c r="Y18" i="17" s="1"/>
  <c r="R17" i="20"/>
  <c r="W22" i="17"/>
  <c r="Y22" i="17" s="1"/>
  <c r="R21" i="20"/>
  <c r="W26" i="17"/>
  <c r="Y26" i="17" s="1"/>
  <c r="R25" i="20"/>
  <c r="W30" i="17"/>
  <c r="Y30" i="17" s="1"/>
  <c r="R29" i="20"/>
  <c r="W34" i="17"/>
  <c r="Y34" i="17" s="1"/>
  <c r="R33" i="20"/>
  <c r="W38" i="17"/>
  <c r="Y38" i="17" s="1"/>
  <c r="R37" i="20"/>
  <c r="W42" i="17"/>
  <c r="Y42" i="17" s="1"/>
  <c r="R41" i="20"/>
  <c r="W46" i="17"/>
  <c r="Y46" i="17" s="1"/>
  <c r="R45" i="20"/>
  <c r="W50" i="17"/>
  <c r="Y50" i="17" s="1"/>
  <c r="R49" i="20"/>
  <c r="W54" i="17"/>
  <c r="Y54" i="17" s="1"/>
  <c r="R53" i="20"/>
  <c r="W7" i="17"/>
  <c r="Y7" i="17" s="1"/>
  <c r="R6" i="20"/>
  <c r="W11" i="17"/>
  <c r="Y11" i="17" s="1"/>
  <c r="R10" i="20"/>
  <c r="W15" i="17"/>
  <c r="Y15" i="17" s="1"/>
  <c r="R14" i="20"/>
  <c r="W19" i="17"/>
  <c r="Y19" i="17" s="1"/>
  <c r="R18" i="20"/>
  <c r="W23" i="17"/>
  <c r="Y23" i="17" s="1"/>
  <c r="R22" i="20"/>
  <c r="W27" i="17"/>
  <c r="Y27" i="17" s="1"/>
  <c r="R26" i="20"/>
  <c r="W31" i="17"/>
  <c r="Y31" i="17" s="1"/>
  <c r="R30" i="20"/>
  <c r="W35" i="17"/>
  <c r="Y35" i="17" s="1"/>
  <c r="R34" i="20"/>
  <c r="W39" i="17"/>
  <c r="Y39" i="17" s="1"/>
  <c r="R38" i="20"/>
  <c r="W43" i="17"/>
  <c r="Y43" i="17" s="1"/>
  <c r="R42" i="20"/>
  <c r="W47" i="17"/>
  <c r="Y47" i="17" s="1"/>
  <c r="R46" i="20"/>
  <c r="W51" i="17"/>
  <c r="Y51" i="17" s="1"/>
  <c r="R50" i="20"/>
  <c r="W55" i="17"/>
  <c r="Y55" i="17" s="1"/>
  <c r="R54" i="20"/>
  <c r="S6" i="16"/>
  <c r="U6" i="16" s="1"/>
  <c r="Q5" i="20"/>
  <c r="S10" i="16"/>
  <c r="U10" i="16" s="1"/>
  <c r="Q9" i="20"/>
  <c r="S14" i="16"/>
  <c r="U14" i="16" s="1"/>
  <c r="Q13" i="20"/>
  <c r="S18" i="16"/>
  <c r="U18" i="16" s="1"/>
  <c r="Q17" i="20"/>
  <c r="S22" i="16"/>
  <c r="U22" i="16" s="1"/>
  <c r="Q21" i="20"/>
  <c r="S26" i="16"/>
  <c r="U26" i="16" s="1"/>
  <c r="Q25" i="20"/>
  <c r="S30" i="16"/>
  <c r="U30" i="16" s="1"/>
  <c r="Q29" i="20"/>
  <c r="S34" i="16"/>
  <c r="U34" i="16" s="1"/>
  <c r="Q33" i="20"/>
  <c r="S38" i="16"/>
  <c r="U38" i="16" s="1"/>
  <c r="Q37" i="20"/>
  <c r="S42" i="16"/>
  <c r="U42" i="16" s="1"/>
  <c r="Q41" i="20"/>
  <c r="S46" i="16"/>
  <c r="U46" i="16" s="1"/>
  <c r="Q45" i="20"/>
  <c r="S50" i="16"/>
  <c r="U50" i="16" s="1"/>
  <c r="Q49" i="20"/>
  <c r="S54" i="16"/>
  <c r="U54" i="16" s="1"/>
  <c r="Q53" i="20"/>
  <c r="S7" i="16"/>
  <c r="Q6" i="20"/>
  <c r="S11" i="16"/>
  <c r="U11" i="16" s="1"/>
  <c r="Q10" i="20"/>
  <c r="S15" i="16"/>
  <c r="U15" i="16" s="1"/>
  <c r="Q14" i="20"/>
  <c r="S19" i="16"/>
  <c r="U19" i="16" s="1"/>
  <c r="Q18" i="20"/>
  <c r="S23" i="16"/>
  <c r="U23" i="16" s="1"/>
  <c r="Q22" i="20"/>
  <c r="S27" i="16"/>
  <c r="U27" i="16" s="1"/>
  <c r="Q26" i="20"/>
  <c r="S31" i="16"/>
  <c r="U31" i="16" s="1"/>
  <c r="Q30" i="20"/>
  <c r="S35" i="16"/>
  <c r="U35" i="16" s="1"/>
  <c r="Q34" i="20"/>
  <c r="S39" i="16"/>
  <c r="U39" i="16" s="1"/>
  <c r="Q38" i="20"/>
  <c r="S43" i="16"/>
  <c r="U43" i="16" s="1"/>
  <c r="Q42" i="20"/>
  <c r="S47" i="16"/>
  <c r="U47" i="16" s="1"/>
  <c r="Q46" i="20"/>
  <c r="S51" i="16"/>
  <c r="U51" i="16" s="1"/>
  <c r="Q50" i="20"/>
  <c r="S55" i="16"/>
  <c r="U55" i="16" s="1"/>
  <c r="Q54" i="20"/>
  <c r="S4" i="16"/>
  <c r="U4" i="16" s="1"/>
  <c r="Q3" i="20"/>
  <c r="S8" i="16"/>
  <c r="U8" i="16" s="1"/>
  <c r="Q7" i="20"/>
  <c r="S12" i="16"/>
  <c r="U12" i="16" s="1"/>
  <c r="Q11" i="20"/>
  <c r="S16" i="16"/>
  <c r="U16" i="16" s="1"/>
  <c r="Q15" i="20"/>
  <c r="S20" i="16"/>
  <c r="U20" i="16" s="1"/>
  <c r="Q19" i="20"/>
  <c r="S24" i="16"/>
  <c r="U24" i="16" s="1"/>
  <c r="Q23" i="20"/>
  <c r="S28" i="16"/>
  <c r="U28" i="16" s="1"/>
  <c r="Q27" i="20"/>
  <c r="S32" i="16"/>
  <c r="U32" i="16" s="1"/>
  <c r="Q31" i="20"/>
  <c r="S36" i="16"/>
  <c r="U36" i="16" s="1"/>
  <c r="Q35" i="20"/>
  <c r="S40" i="16"/>
  <c r="U40" i="16" s="1"/>
  <c r="Q39" i="20"/>
  <c r="S44" i="16"/>
  <c r="U44" i="16" s="1"/>
  <c r="Q43" i="20"/>
  <c r="S48" i="16"/>
  <c r="U48" i="16" s="1"/>
  <c r="Q47" i="20"/>
  <c r="S52" i="16"/>
  <c r="U52" i="16" s="1"/>
  <c r="Q51" i="20"/>
  <c r="S56" i="16"/>
  <c r="U56" i="16" s="1"/>
  <c r="Q55" i="20"/>
  <c r="S5" i="16"/>
  <c r="U5" i="16" s="1"/>
  <c r="Q4" i="20"/>
  <c r="S9" i="16"/>
  <c r="U9" i="16" s="1"/>
  <c r="Q8" i="20"/>
  <c r="S13" i="16"/>
  <c r="U13" i="16" s="1"/>
  <c r="Q12" i="20"/>
  <c r="S17" i="16"/>
  <c r="U17" i="16" s="1"/>
  <c r="Q16" i="20"/>
  <c r="S21" i="16"/>
  <c r="U21" i="16" s="1"/>
  <c r="Q20" i="20"/>
  <c r="S25" i="16"/>
  <c r="U25" i="16" s="1"/>
  <c r="Q24" i="20"/>
  <c r="S29" i="16"/>
  <c r="U29" i="16" s="1"/>
  <c r="Q28" i="20"/>
  <c r="S37" i="16"/>
  <c r="U37" i="16" s="1"/>
  <c r="Q36" i="20"/>
  <c r="S41" i="16"/>
  <c r="U41" i="16" s="1"/>
  <c r="Q40" i="20"/>
  <c r="S45" i="16"/>
  <c r="U45" i="16" s="1"/>
  <c r="Q44" i="20"/>
  <c r="S49" i="16"/>
  <c r="U49" i="16" s="1"/>
  <c r="Q48" i="20"/>
  <c r="S53" i="16"/>
  <c r="U53" i="16" s="1"/>
  <c r="Q52" i="20"/>
  <c r="S57" i="16"/>
  <c r="U57" i="16" s="1"/>
  <c r="Q56" i="20"/>
  <c r="Q39" i="19"/>
  <c r="L40" i="18"/>
  <c r="S63" i="15"/>
  <c r="S62" i="15"/>
  <c r="S61" i="15"/>
  <c r="S60" i="15"/>
  <c r="S59" i="15"/>
  <c r="S58" i="15"/>
  <c r="S57" i="15"/>
  <c r="S56" i="15"/>
  <c r="S55" i="15"/>
  <c r="S54" i="15"/>
  <c r="S53" i="15"/>
  <c r="S52" i="15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27" i="15"/>
  <c r="S26" i="15"/>
  <c r="S25" i="15"/>
  <c r="S24" i="15"/>
  <c r="S23" i="15"/>
  <c r="S22" i="15"/>
  <c r="S21" i="15"/>
  <c r="S20" i="15"/>
  <c r="S19" i="15"/>
  <c r="S18" i="15"/>
  <c r="S17" i="15"/>
  <c r="S16" i="15"/>
  <c r="S15" i="15"/>
  <c r="S14" i="15"/>
  <c r="S13" i="15"/>
  <c r="S12" i="15"/>
  <c r="S11" i="15"/>
  <c r="S10" i="15"/>
  <c r="S9" i="15"/>
  <c r="S8" i="15"/>
  <c r="S7" i="15"/>
  <c r="S6" i="15"/>
  <c r="S5" i="15"/>
  <c r="S4" i="15"/>
  <c r="R63" i="14"/>
  <c r="R62" i="14"/>
  <c r="R61" i="14"/>
  <c r="R60" i="14"/>
  <c r="R59" i="14"/>
  <c r="R58" i="14"/>
  <c r="R57" i="14"/>
  <c r="R56" i="14"/>
  <c r="R55" i="14"/>
  <c r="R54" i="14"/>
  <c r="R53" i="14"/>
  <c r="R52" i="14"/>
  <c r="R51" i="14"/>
  <c r="R50" i="14"/>
  <c r="R49" i="14"/>
  <c r="R48" i="14"/>
  <c r="R47" i="14"/>
  <c r="R46" i="14"/>
  <c r="R45" i="14"/>
  <c r="R44" i="14"/>
  <c r="R43" i="14"/>
  <c r="R42" i="14"/>
  <c r="R41" i="14"/>
  <c r="R40" i="14"/>
  <c r="R39" i="14"/>
  <c r="R38" i="14"/>
  <c r="R37" i="14"/>
  <c r="R36" i="14"/>
  <c r="R35" i="14"/>
  <c r="R34" i="14"/>
  <c r="R32" i="14"/>
  <c r="R31" i="14"/>
  <c r="R30" i="14"/>
  <c r="R29" i="14"/>
  <c r="R28" i="14"/>
  <c r="R27" i="14"/>
  <c r="R26" i="14"/>
  <c r="R25" i="14"/>
  <c r="R24" i="14"/>
  <c r="R23" i="14"/>
  <c r="R22" i="14"/>
  <c r="R21" i="14"/>
  <c r="R20" i="14"/>
  <c r="R19" i="14"/>
  <c r="R18" i="14"/>
  <c r="R17" i="14"/>
  <c r="R16" i="14"/>
  <c r="R15" i="14"/>
  <c r="R14" i="14"/>
  <c r="R13" i="14"/>
  <c r="R12" i="14"/>
  <c r="R11" i="14"/>
  <c r="R10" i="14"/>
  <c r="R9" i="14"/>
  <c r="R8" i="14"/>
  <c r="R7" i="14"/>
  <c r="R6" i="14"/>
  <c r="R5" i="14"/>
  <c r="R4" i="14"/>
  <c r="R63" i="13"/>
  <c r="R62" i="13"/>
  <c r="R61" i="13"/>
  <c r="R60" i="13"/>
  <c r="R59" i="13"/>
  <c r="R58" i="13"/>
  <c r="R57" i="13"/>
  <c r="R56" i="13"/>
  <c r="R55" i="13"/>
  <c r="R54" i="13"/>
  <c r="R53" i="13"/>
  <c r="R52" i="13"/>
  <c r="R51" i="13"/>
  <c r="R50" i="13"/>
  <c r="R49" i="13"/>
  <c r="R48" i="13"/>
  <c r="R47" i="13"/>
  <c r="R46" i="13"/>
  <c r="R45" i="13"/>
  <c r="R44" i="13"/>
  <c r="R43" i="13"/>
  <c r="R42" i="13"/>
  <c r="R41" i="13"/>
  <c r="R40" i="13"/>
  <c r="R39" i="13"/>
  <c r="R38" i="13"/>
  <c r="R37" i="13"/>
  <c r="R36" i="13"/>
  <c r="R35" i="13"/>
  <c r="R34" i="13"/>
  <c r="R32" i="13"/>
  <c r="R31" i="13"/>
  <c r="R30" i="13"/>
  <c r="R29" i="13"/>
  <c r="R28" i="13"/>
  <c r="R27" i="13"/>
  <c r="R26" i="13"/>
  <c r="R25" i="13"/>
  <c r="R24" i="13"/>
  <c r="R23" i="13"/>
  <c r="R22" i="13"/>
  <c r="R21" i="13"/>
  <c r="R20" i="13"/>
  <c r="R19" i="13"/>
  <c r="R18" i="13"/>
  <c r="R17" i="13"/>
  <c r="R16" i="13"/>
  <c r="R15" i="13"/>
  <c r="R14" i="13"/>
  <c r="R13" i="13"/>
  <c r="R12" i="13"/>
  <c r="R11" i="13"/>
  <c r="R10" i="13"/>
  <c r="R9" i="13"/>
  <c r="R8" i="13"/>
  <c r="R7" i="13"/>
  <c r="R6" i="13"/>
  <c r="R5" i="13"/>
  <c r="R4" i="13"/>
  <c r="U63" i="12"/>
  <c r="U62" i="12"/>
  <c r="U61" i="12"/>
  <c r="U60" i="12"/>
  <c r="U59" i="12"/>
  <c r="U58" i="12"/>
  <c r="U57" i="12"/>
  <c r="U56" i="12"/>
  <c r="U55" i="12"/>
  <c r="U54" i="12"/>
  <c r="U53" i="12"/>
  <c r="U52" i="12"/>
  <c r="U51" i="12"/>
  <c r="U50" i="12"/>
  <c r="U49" i="12"/>
  <c r="U48" i="12"/>
  <c r="U47" i="12"/>
  <c r="U46" i="12"/>
  <c r="U45" i="12"/>
  <c r="U44" i="12"/>
  <c r="U43" i="12"/>
  <c r="U42" i="12"/>
  <c r="U41" i="12"/>
  <c r="U40" i="12"/>
  <c r="U39" i="12"/>
  <c r="U38" i="12"/>
  <c r="U37" i="12"/>
  <c r="U36" i="12"/>
  <c r="U35" i="12"/>
  <c r="U34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U11" i="12"/>
  <c r="U10" i="12"/>
  <c r="U9" i="12"/>
  <c r="U8" i="12"/>
  <c r="U7" i="12"/>
  <c r="U6" i="12"/>
  <c r="U5" i="12"/>
  <c r="U4" i="12"/>
  <c r="S63" i="11"/>
  <c r="S62" i="11"/>
  <c r="S61" i="11"/>
  <c r="S60" i="11"/>
  <c r="S59" i="11"/>
  <c r="S58" i="11"/>
  <c r="S57" i="11"/>
  <c r="S56" i="11"/>
  <c r="S55" i="11"/>
  <c r="S54" i="11"/>
  <c r="S53" i="11"/>
  <c r="S52" i="1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2" i="11"/>
  <c r="S31" i="11"/>
  <c r="S30" i="11"/>
  <c r="S29" i="11"/>
  <c r="S28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S10" i="11"/>
  <c r="S9" i="11"/>
  <c r="S8" i="11"/>
  <c r="S7" i="11"/>
  <c r="S6" i="11"/>
  <c r="S5" i="11"/>
  <c r="S4" i="11"/>
  <c r="D4" i="7"/>
  <c r="F4" i="7" s="1"/>
  <c r="D5" i="7"/>
  <c r="F5" i="7" s="1"/>
  <c r="D6" i="7"/>
  <c r="F6" i="7" s="1"/>
  <c r="D7" i="7"/>
  <c r="F7" i="7" s="1"/>
  <c r="D8" i="7"/>
  <c r="F8" i="7" s="1"/>
  <c r="D9" i="7"/>
  <c r="F9" i="7" s="1"/>
  <c r="D10" i="7"/>
  <c r="F10" i="7" s="1"/>
  <c r="D11" i="7"/>
  <c r="F11" i="7" s="1"/>
  <c r="D12" i="7"/>
  <c r="F12" i="7" s="1"/>
  <c r="D13" i="7"/>
  <c r="F13" i="7" s="1"/>
  <c r="D14" i="7"/>
  <c r="F14" i="7" s="1"/>
  <c r="D15" i="7"/>
  <c r="F15" i="7" s="1"/>
  <c r="D16" i="7"/>
  <c r="F16" i="7" s="1"/>
  <c r="D17" i="7"/>
  <c r="F17" i="7" s="1"/>
  <c r="D18" i="7"/>
  <c r="F18" i="7" s="1"/>
  <c r="D19" i="7"/>
  <c r="F19" i="7" s="1"/>
  <c r="D20" i="7"/>
  <c r="F20" i="7" s="1"/>
  <c r="D21" i="7"/>
  <c r="F21" i="7" s="1"/>
  <c r="D22" i="7"/>
  <c r="F22" i="7" s="1"/>
  <c r="D23" i="7"/>
  <c r="F23" i="7" s="1"/>
  <c r="D24" i="7"/>
  <c r="F24" i="7" s="1"/>
  <c r="D25" i="7"/>
  <c r="F25" i="7" s="1"/>
  <c r="D26" i="7"/>
  <c r="F26" i="7" s="1"/>
  <c r="D27" i="7"/>
  <c r="F27" i="7" s="1"/>
  <c r="D28" i="7"/>
  <c r="F28" i="7" s="1"/>
  <c r="D29" i="7"/>
  <c r="F29" i="7" s="1"/>
  <c r="D30" i="7"/>
  <c r="F30" i="7" s="1"/>
  <c r="D31" i="7"/>
  <c r="F31" i="7" s="1"/>
  <c r="D32" i="7"/>
  <c r="F32" i="7" s="1"/>
  <c r="D34" i="7"/>
  <c r="F34" i="7" s="1"/>
  <c r="D35" i="7"/>
  <c r="F35" i="7" s="1"/>
  <c r="D36" i="7"/>
  <c r="F36" i="7" s="1"/>
  <c r="D37" i="7"/>
  <c r="F37" i="7" s="1"/>
  <c r="D38" i="7"/>
  <c r="F38" i="7" s="1"/>
  <c r="D39" i="7"/>
  <c r="F39" i="7" s="1"/>
  <c r="D40" i="7"/>
  <c r="F40" i="7" s="1"/>
  <c r="D41" i="7"/>
  <c r="F41" i="7" s="1"/>
  <c r="D42" i="7"/>
  <c r="F42" i="7" s="1"/>
  <c r="D43" i="7"/>
  <c r="F43" i="7" s="1"/>
  <c r="D44" i="7"/>
  <c r="F44" i="7" s="1"/>
  <c r="D45" i="7"/>
  <c r="F45" i="7" s="1"/>
  <c r="D46" i="7"/>
  <c r="F46" i="7" s="1"/>
  <c r="D47" i="7"/>
  <c r="F47" i="7" s="1"/>
  <c r="D48" i="7"/>
  <c r="F48" i="7" s="1"/>
  <c r="D49" i="7"/>
  <c r="F49" i="7" s="1"/>
  <c r="D50" i="7"/>
  <c r="F50" i="7" s="1"/>
  <c r="D51" i="7"/>
  <c r="F51" i="7" s="1"/>
  <c r="D52" i="7"/>
  <c r="F52" i="7" s="1"/>
  <c r="D53" i="7"/>
  <c r="F53" i="7" s="1"/>
  <c r="D54" i="7"/>
  <c r="F54" i="7" s="1"/>
  <c r="D55" i="7"/>
  <c r="F55" i="7" s="1"/>
  <c r="D56" i="7"/>
  <c r="F56" i="7" s="1"/>
  <c r="D57" i="7"/>
  <c r="F57" i="7" s="1"/>
  <c r="D58" i="7"/>
  <c r="F58" i="7" s="1"/>
  <c r="D59" i="7"/>
  <c r="D60" i="7"/>
  <c r="F60" i="7" s="1"/>
  <c r="D62" i="7"/>
  <c r="F62" i="7" s="1"/>
  <c r="D63" i="7"/>
  <c r="F63" i="7" s="1"/>
  <c r="Y63" i="10"/>
  <c r="Y62" i="10"/>
  <c r="Y60" i="10"/>
  <c r="Y59" i="10"/>
  <c r="Y58" i="10"/>
  <c r="W57" i="10"/>
  <c r="W56" i="10"/>
  <c r="W55" i="10"/>
  <c r="W54" i="10"/>
  <c r="W53" i="10"/>
  <c r="W52" i="10"/>
  <c r="W51" i="10"/>
  <c r="W50" i="10"/>
  <c r="W49" i="10"/>
  <c r="W48" i="10"/>
  <c r="W47" i="10"/>
  <c r="W46" i="10"/>
  <c r="W45" i="10"/>
  <c r="W44" i="10"/>
  <c r="W43" i="10"/>
  <c r="W42" i="10"/>
  <c r="W41" i="10"/>
  <c r="W40" i="10"/>
  <c r="W39" i="10"/>
  <c r="W38" i="10"/>
  <c r="W37" i="10"/>
  <c r="W36" i="10"/>
  <c r="W35" i="10"/>
  <c r="W32" i="10"/>
  <c r="W31" i="10"/>
  <c r="W30" i="10"/>
  <c r="W29" i="10"/>
  <c r="W28" i="10"/>
  <c r="W27" i="10"/>
  <c r="W26" i="10"/>
  <c r="W25" i="10"/>
  <c r="W24" i="10"/>
  <c r="W23" i="10"/>
  <c r="W22" i="10"/>
  <c r="W21" i="10"/>
  <c r="W20" i="10"/>
  <c r="W19" i="10"/>
  <c r="W18" i="10"/>
  <c r="W17" i="10"/>
  <c r="W16" i="10"/>
  <c r="W15" i="10"/>
  <c r="W14" i="10"/>
  <c r="W13" i="10"/>
  <c r="W12" i="10"/>
  <c r="W11" i="10"/>
  <c r="W10" i="10"/>
  <c r="W9" i="10"/>
  <c r="W8" i="10"/>
  <c r="W7" i="10"/>
  <c r="W6" i="10"/>
  <c r="W5" i="10"/>
  <c r="W4" i="10"/>
  <c r="R63" i="9"/>
  <c r="R62" i="9"/>
  <c r="R60" i="9"/>
  <c r="R59" i="9"/>
  <c r="R58" i="9"/>
  <c r="R57" i="9"/>
  <c r="R56" i="9"/>
  <c r="R55" i="9"/>
  <c r="R54" i="9"/>
  <c r="R53" i="9"/>
  <c r="R52" i="9"/>
  <c r="R51" i="9"/>
  <c r="R50" i="9"/>
  <c r="R49" i="9"/>
  <c r="R48" i="9"/>
  <c r="R47" i="9"/>
  <c r="R46" i="9"/>
  <c r="R45" i="9"/>
  <c r="R44" i="9"/>
  <c r="R43" i="9"/>
  <c r="R42" i="9"/>
  <c r="R41" i="9"/>
  <c r="R40" i="9"/>
  <c r="R39" i="9"/>
  <c r="R38" i="9"/>
  <c r="R37" i="9"/>
  <c r="R36" i="9"/>
  <c r="R35" i="9"/>
  <c r="R34" i="9"/>
  <c r="R32" i="9"/>
  <c r="R31" i="9"/>
  <c r="R30" i="9"/>
  <c r="R29" i="9"/>
  <c r="R28" i="9"/>
  <c r="R27" i="9"/>
  <c r="R26" i="9"/>
  <c r="R25" i="9"/>
  <c r="R24" i="9"/>
  <c r="R23" i="9"/>
  <c r="R22" i="9"/>
  <c r="R21" i="9"/>
  <c r="R20" i="9"/>
  <c r="R19" i="9"/>
  <c r="R18" i="9"/>
  <c r="R17" i="9"/>
  <c r="R16" i="9"/>
  <c r="R15" i="9"/>
  <c r="R14" i="9"/>
  <c r="R13" i="9"/>
  <c r="R12" i="9"/>
  <c r="R11" i="9"/>
  <c r="R10" i="9"/>
  <c r="R9" i="9"/>
  <c r="R8" i="9"/>
  <c r="R7" i="9"/>
  <c r="R6" i="9"/>
  <c r="R5" i="9"/>
  <c r="R4" i="9"/>
  <c r="T63" i="8"/>
  <c r="T62" i="8"/>
  <c r="T60" i="8"/>
  <c r="T59" i="8"/>
  <c r="T58" i="8"/>
  <c r="T57" i="8"/>
  <c r="T56" i="8"/>
  <c r="T55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W63" i="6"/>
  <c r="W62" i="6"/>
  <c r="W60" i="6"/>
  <c r="Y59" i="6"/>
  <c r="AA59" i="6" s="1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2" i="6"/>
  <c r="W31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W15" i="6"/>
  <c r="W14" i="6"/>
  <c r="W13" i="6"/>
  <c r="W12" i="6"/>
  <c r="W11" i="6"/>
  <c r="W10" i="6"/>
  <c r="W9" i="6"/>
  <c r="W8" i="6"/>
  <c r="W7" i="6"/>
  <c r="W6" i="6"/>
  <c r="W5" i="6"/>
  <c r="W4" i="6"/>
  <c r="P5" i="4"/>
  <c r="P6" i="4"/>
  <c r="F5" i="20" s="1"/>
  <c r="P7" i="4"/>
  <c r="P8" i="4"/>
  <c r="F7" i="20" s="1"/>
  <c r="P9" i="4"/>
  <c r="P10" i="4"/>
  <c r="F9" i="20" s="1"/>
  <c r="P11" i="4"/>
  <c r="P12" i="4"/>
  <c r="F11" i="20" s="1"/>
  <c r="P13" i="4"/>
  <c r="P14" i="4"/>
  <c r="P15" i="4"/>
  <c r="P16" i="4"/>
  <c r="P17" i="4"/>
  <c r="P18" i="4"/>
  <c r="F17" i="20" s="1"/>
  <c r="P19" i="4"/>
  <c r="F18" i="20" s="1"/>
  <c r="P20" i="4"/>
  <c r="P21" i="4"/>
  <c r="P22" i="4"/>
  <c r="P23" i="4"/>
  <c r="P24" i="4"/>
  <c r="F23" i="20" s="1"/>
  <c r="P25" i="4"/>
  <c r="P26" i="4"/>
  <c r="P27" i="4"/>
  <c r="P28" i="4"/>
  <c r="F27" i="20" s="1"/>
  <c r="P29" i="4"/>
  <c r="P30" i="4"/>
  <c r="F29" i="20" s="1"/>
  <c r="P31" i="4"/>
  <c r="P32" i="4"/>
  <c r="P34" i="4"/>
  <c r="F33" i="20" s="1"/>
  <c r="P35" i="4"/>
  <c r="P36" i="4"/>
  <c r="P37" i="4"/>
  <c r="F36" i="20" s="1"/>
  <c r="P38" i="4"/>
  <c r="P39" i="4"/>
  <c r="F38" i="20" s="1"/>
  <c r="P40" i="4"/>
  <c r="P41" i="4"/>
  <c r="F40" i="20" s="1"/>
  <c r="P42" i="4"/>
  <c r="P43" i="4"/>
  <c r="F42" i="20" s="1"/>
  <c r="P44" i="4"/>
  <c r="P45" i="4"/>
  <c r="P46" i="4"/>
  <c r="P47" i="4"/>
  <c r="P48" i="4"/>
  <c r="F47" i="20" s="1"/>
  <c r="P49" i="4"/>
  <c r="P50" i="4"/>
  <c r="P51" i="4"/>
  <c r="P52" i="4"/>
  <c r="F51" i="20" s="1"/>
  <c r="P53" i="4"/>
  <c r="P54" i="4"/>
  <c r="F53" i="20" s="1"/>
  <c r="P55" i="4"/>
  <c r="P56" i="4"/>
  <c r="P57" i="4"/>
  <c r="P58" i="4"/>
  <c r="P59" i="4"/>
  <c r="P60" i="4"/>
  <c r="P62" i="4"/>
  <c r="P63" i="4"/>
  <c r="P4" i="4"/>
  <c r="F3" i="20" s="1"/>
  <c r="X63" i="5"/>
  <c r="Z62" i="5"/>
  <c r="X60" i="5"/>
  <c r="Z59" i="5"/>
  <c r="Z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X9" i="5"/>
  <c r="X8" i="5"/>
  <c r="X7" i="5"/>
  <c r="X6" i="5"/>
  <c r="X5" i="5"/>
  <c r="X4" i="5"/>
  <c r="R41" i="4"/>
  <c r="M62" i="3"/>
  <c r="M64" i="3"/>
  <c r="M63" i="3"/>
  <c r="M61" i="3"/>
  <c r="O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T5" i="2"/>
  <c r="D4" i="20" s="1"/>
  <c r="T6" i="2"/>
  <c r="D5" i="20" s="1"/>
  <c r="T7" i="2"/>
  <c r="T8" i="2"/>
  <c r="D7" i="20" s="1"/>
  <c r="T9" i="2"/>
  <c r="D8" i="20" s="1"/>
  <c r="T10" i="2"/>
  <c r="T11" i="2"/>
  <c r="T12" i="2"/>
  <c r="D11" i="20" s="1"/>
  <c r="T13" i="2"/>
  <c r="D12" i="20" s="1"/>
  <c r="T14" i="2"/>
  <c r="T15" i="2"/>
  <c r="D14" i="20" s="1"/>
  <c r="T16" i="2"/>
  <c r="T17" i="2"/>
  <c r="T18" i="2"/>
  <c r="D17" i="20" s="1"/>
  <c r="T19" i="2"/>
  <c r="D18" i="20" s="1"/>
  <c r="T20" i="2"/>
  <c r="D19" i="20" s="1"/>
  <c r="T21" i="2"/>
  <c r="D20" i="20" s="1"/>
  <c r="T22" i="2"/>
  <c r="D21" i="20" s="1"/>
  <c r="T23" i="2"/>
  <c r="D22" i="20" s="1"/>
  <c r="T24" i="2"/>
  <c r="T25" i="2"/>
  <c r="D24" i="20" s="1"/>
  <c r="V25" i="2"/>
  <c r="T26" i="2"/>
  <c r="T27" i="2"/>
  <c r="T28" i="2"/>
  <c r="T29" i="2"/>
  <c r="D28" i="20" s="1"/>
  <c r="T30" i="2"/>
  <c r="T31" i="2"/>
  <c r="T32" i="2"/>
  <c r="T34" i="2"/>
  <c r="D33" i="20" s="1"/>
  <c r="T35" i="2"/>
  <c r="D34" i="20" s="1"/>
  <c r="V35" i="2"/>
  <c r="T36" i="2"/>
  <c r="D35" i="20" s="1"/>
  <c r="V36" i="2"/>
  <c r="T37" i="2"/>
  <c r="D36" i="20" s="1"/>
  <c r="T38" i="2"/>
  <c r="T39" i="2"/>
  <c r="T40" i="2"/>
  <c r="T41" i="2"/>
  <c r="T42" i="2"/>
  <c r="D41" i="20" s="1"/>
  <c r="T43" i="2"/>
  <c r="D42" i="20" s="1"/>
  <c r="T44" i="2"/>
  <c r="D43" i="20" s="1"/>
  <c r="V44" i="2"/>
  <c r="T45" i="2"/>
  <c r="T46" i="2"/>
  <c r="D45" i="20" s="1"/>
  <c r="V46" i="2"/>
  <c r="T47" i="2"/>
  <c r="T48" i="2"/>
  <c r="T49" i="2"/>
  <c r="D48" i="20" s="1"/>
  <c r="T50" i="2"/>
  <c r="D49" i="20" s="1"/>
  <c r="T51" i="2"/>
  <c r="D50" i="20" s="1"/>
  <c r="T52" i="2"/>
  <c r="D51" i="20" s="1"/>
  <c r="T53" i="2"/>
  <c r="T54" i="2"/>
  <c r="T55" i="2"/>
  <c r="T56" i="2"/>
  <c r="D55" i="20" s="1"/>
  <c r="T57" i="2"/>
  <c r="D56" i="20" s="1"/>
  <c r="T58" i="2"/>
  <c r="D58" i="20" s="1"/>
  <c r="T59" i="2"/>
  <c r="D59" i="20" s="1"/>
  <c r="T60" i="2"/>
  <c r="T62" i="2"/>
  <c r="T63" i="2"/>
  <c r="T4" i="2"/>
  <c r="D3" i="20" s="1"/>
  <c r="R8" i="4" l="1"/>
  <c r="T8" i="4" s="1"/>
  <c r="R30" i="4"/>
  <c r="T30" i="4" s="1"/>
  <c r="V58" i="2"/>
  <c r="V42" i="2"/>
  <c r="V4" i="2"/>
  <c r="V52" i="2"/>
  <c r="U15" i="15"/>
  <c r="P14" i="20"/>
  <c r="U63" i="15"/>
  <c r="P63" i="20"/>
  <c r="U40" i="15"/>
  <c r="W40" i="15" s="1"/>
  <c r="P39" i="20"/>
  <c r="U53" i="15"/>
  <c r="W53" i="15" s="1"/>
  <c r="P52" i="20"/>
  <c r="U42" i="15"/>
  <c r="W42" i="15" s="1"/>
  <c r="P41" i="20"/>
  <c r="U19" i="15"/>
  <c r="W19" i="15" s="1"/>
  <c r="P18" i="20"/>
  <c r="U55" i="15"/>
  <c r="P54" i="20"/>
  <c r="U8" i="15"/>
  <c r="W8" i="15" s="1"/>
  <c r="P7" i="20"/>
  <c r="U20" i="15"/>
  <c r="W20" i="15" s="1"/>
  <c r="P19" i="20"/>
  <c r="U32" i="15"/>
  <c r="W32" i="15" s="1"/>
  <c r="P31" i="20"/>
  <c r="U44" i="15"/>
  <c r="W44" i="15" s="1"/>
  <c r="P43" i="20"/>
  <c r="U56" i="15"/>
  <c r="W56" i="15" s="1"/>
  <c r="P55" i="20"/>
  <c r="U9" i="15"/>
  <c r="P8" i="20"/>
  <c r="U21" i="15"/>
  <c r="P20" i="20"/>
  <c r="U33" i="15"/>
  <c r="W33" i="15" s="1"/>
  <c r="U45" i="15"/>
  <c r="W45" i="15" s="1"/>
  <c r="P44" i="20"/>
  <c r="U57" i="15"/>
  <c r="W57" i="15" s="1"/>
  <c r="P56" i="20"/>
  <c r="U10" i="15"/>
  <c r="W10" i="15" s="1"/>
  <c r="P9" i="20"/>
  <c r="U22" i="15"/>
  <c r="W22" i="15" s="1"/>
  <c r="P21" i="20"/>
  <c r="U34" i="15"/>
  <c r="P33" i="20"/>
  <c r="U46" i="15"/>
  <c r="W46" i="15" s="1"/>
  <c r="P45" i="20"/>
  <c r="U58" i="15"/>
  <c r="W58" i="15" s="1"/>
  <c r="P58" i="20"/>
  <c r="U39" i="15"/>
  <c r="W39" i="15" s="1"/>
  <c r="P38" i="20"/>
  <c r="U28" i="15"/>
  <c r="W28" i="15" s="1"/>
  <c r="P27" i="20"/>
  <c r="U41" i="15"/>
  <c r="W41" i="15" s="1"/>
  <c r="P40" i="20"/>
  <c r="U54" i="15"/>
  <c r="P53" i="20"/>
  <c r="U7" i="15"/>
  <c r="W7" i="15" s="1"/>
  <c r="P6" i="20"/>
  <c r="U11" i="15"/>
  <c r="W11" i="15" s="1"/>
  <c r="P10" i="20"/>
  <c r="U23" i="15"/>
  <c r="W23" i="15" s="1"/>
  <c r="P22" i="20"/>
  <c r="U35" i="15"/>
  <c r="W35" i="15" s="1"/>
  <c r="P34" i="20"/>
  <c r="U47" i="15"/>
  <c r="W47" i="15" s="1"/>
  <c r="P46" i="20"/>
  <c r="U59" i="15"/>
  <c r="W59" i="15" s="1"/>
  <c r="P59" i="20"/>
  <c r="U52" i="15"/>
  <c r="W52" i="15" s="1"/>
  <c r="P51" i="20"/>
  <c r="U5" i="15"/>
  <c r="P4" i="20"/>
  <c r="U6" i="15"/>
  <c r="W6" i="15" s="1"/>
  <c r="P5" i="20"/>
  <c r="U31" i="15"/>
  <c r="W31" i="15" s="1"/>
  <c r="P30" i="20"/>
  <c r="U12" i="15"/>
  <c r="W12" i="15" s="1"/>
  <c r="P11" i="20"/>
  <c r="U24" i="15"/>
  <c r="W24" i="15" s="1"/>
  <c r="P23" i="20"/>
  <c r="U36" i="15"/>
  <c r="W36" i="15" s="1"/>
  <c r="P35" i="20"/>
  <c r="U48" i="15"/>
  <c r="W48" i="15" s="1"/>
  <c r="P47" i="20"/>
  <c r="U60" i="15"/>
  <c r="W60" i="15" s="1"/>
  <c r="P60" i="20"/>
  <c r="U27" i="15"/>
  <c r="W27" i="15" s="1"/>
  <c r="P26" i="20"/>
  <c r="U4" i="15"/>
  <c r="W4" i="15" s="1"/>
  <c r="P3" i="20"/>
  <c r="U29" i="15"/>
  <c r="W29" i="15" s="1"/>
  <c r="P28" i="20"/>
  <c r="U18" i="15"/>
  <c r="W18" i="15" s="1"/>
  <c r="P17" i="20"/>
  <c r="U13" i="15"/>
  <c r="W13" i="15" s="1"/>
  <c r="P12" i="20"/>
  <c r="U25" i="15"/>
  <c r="W25" i="15" s="1"/>
  <c r="P24" i="20"/>
  <c r="U37" i="15"/>
  <c r="W37" i="15" s="1"/>
  <c r="P36" i="20"/>
  <c r="U49" i="15"/>
  <c r="W49" i="15" s="1"/>
  <c r="P48" i="20"/>
  <c r="U61" i="15"/>
  <c r="W61" i="15" s="1"/>
  <c r="P61" i="20"/>
  <c r="U51" i="15"/>
  <c r="W51" i="15" s="1"/>
  <c r="P50" i="20"/>
  <c r="U16" i="15"/>
  <c r="W16" i="15" s="1"/>
  <c r="P15" i="20"/>
  <c r="U17" i="15"/>
  <c r="W17" i="15" s="1"/>
  <c r="P16" i="20"/>
  <c r="U30" i="15"/>
  <c r="W30" i="15" s="1"/>
  <c r="P29" i="20"/>
  <c r="U43" i="15"/>
  <c r="W43" i="15" s="1"/>
  <c r="P42" i="20"/>
  <c r="U14" i="15"/>
  <c r="P13" i="20"/>
  <c r="U26" i="15"/>
  <c r="W26" i="15" s="1"/>
  <c r="P25" i="20"/>
  <c r="U38" i="15"/>
  <c r="W38" i="15" s="1"/>
  <c r="P37" i="20"/>
  <c r="U50" i="15"/>
  <c r="W50" i="15" s="1"/>
  <c r="P49" i="20"/>
  <c r="U62" i="15"/>
  <c r="W62" i="15" s="1"/>
  <c r="P62" i="20"/>
  <c r="T63" i="14"/>
  <c r="V63" i="14" s="1"/>
  <c r="O63" i="20"/>
  <c r="T58" i="14"/>
  <c r="V58" i="14" s="1"/>
  <c r="O58" i="20"/>
  <c r="T59" i="14"/>
  <c r="V59" i="14" s="1"/>
  <c r="O59" i="20"/>
  <c r="T60" i="14"/>
  <c r="V60" i="14" s="1"/>
  <c r="O60" i="20"/>
  <c r="T61" i="14"/>
  <c r="V61" i="14" s="1"/>
  <c r="O61" i="20"/>
  <c r="T62" i="14"/>
  <c r="V62" i="14" s="1"/>
  <c r="O62" i="20"/>
  <c r="T58" i="13"/>
  <c r="V58" i="13" s="1"/>
  <c r="N58" i="20"/>
  <c r="T59" i="13"/>
  <c r="V59" i="13" s="1"/>
  <c r="N59" i="20"/>
  <c r="T60" i="13"/>
  <c r="V60" i="13" s="1"/>
  <c r="N60" i="20"/>
  <c r="T61" i="13"/>
  <c r="V61" i="13" s="1"/>
  <c r="N61" i="20"/>
  <c r="T62" i="13"/>
  <c r="V62" i="13" s="1"/>
  <c r="N62" i="20"/>
  <c r="T63" i="13"/>
  <c r="V63" i="13" s="1"/>
  <c r="N63" i="20"/>
  <c r="W63" i="12"/>
  <c r="Y63" i="12" s="1"/>
  <c r="M63" i="20"/>
  <c r="W58" i="12"/>
  <c r="Y58" i="12" s="1"/>
  <c r="M58" i="20"/>
  <c r="W59" i="12"/>
  <c r="Y59" i="12" s="1"/>
  <c r="M59" i="20"/>
  <c r="W60" i="12"/>
  <c r="Y60" i="12" s="1"/>
  <c r="M60" i="20"/>
  <c r="W61" i="12"/>
  <c r="Y61" i="12" s="1"/>
  <c r="M61" i="20"/>
  <c r="W62" i="12"/>
  <c r="Y62" i="12" s="1"/>
  <c r="M62" i="20"/>
  <c r="U27" i="11"/>
  <c r="W27" i="11" s="1"/>
  <c r="L26" i="20"/>
  <c r="U51" i="11"/>
  <c r="W51" i="11" s="1"/>
  <c r="L50" i="20"/>
  <c r="U40" i="11"/>
  <c r="W40" i="11" s="1"/>
  <c r="L39" i="20"/>
  <c r="U41" i="11"/>
  <c r="W41" i="11" s="1"/>
  <c r="L40" i="20"/>
  <c r="U6" i="11"/>
  <c r="W6" i="11" s="1"/>
  <c r="L5" i="20"/>
  <c r="U18" i="11"/>
  <c r="W18" i="11" s="1"/>
  <c r="L17" i="20"/>
  <c r="U30" i="11"/>
  <c r="W30" i="11" s="1"/>
  <c r="L29" i="20"/>
  <c r="U42" i="11"/>
  <c r="W42" i="11" s="1"/>
  <c r="L41" i="20"/>
  <c r="U54" i="11"/>
  <c r="W54" i="11" s="1"/>
  <c r="L53" i="20"/>
  <c r="U28" i="11"/>
  <c r="W28" i="11" s="1"/>
  <c r="L27" i="20"/>
  <c r="U17" i="11"/>
  <c r="W17" i="11" s="1"/>
  <c r="L16" i="20"/>
  <c r="U7" i="11"/>
  <c r="W7" i="11" s="1"/>
  <c r="L6" i="20"/>
  <c r="U19" i="11"/>
  <c r="W19" i="11" s="1"/>
  <c r="L18" i="20"/>
  <c r="U31" i="11"/>
  <c r="W31" i="11" s="1"/>
  <c r="L30" i="20"/>
  <c r="U43" i="11"/>
  <c r="W43" i="11" s="1"/>
  <c r="L42" i="20"/>
  <c r="U55" i="11"/>
  <c r="W55" i="11" s="1"/>
  <c r="L54" i="20"/>
  <c r="U15" i="11"/>
  <c r="W15" i="11" s="1"/>
  <c r="L14" i="20"/>
  <c r="U63" i="11"/>
  <c r="W63" i="11" s="1"/>
  <c r="L63" i="20"/>
  <c r="U52" i="11"/>
  <c r="W52" i="11" s="1"/>
  <c r="L51" i="20"/>
  <c r="U29" i="11"/>
  <c r="W29" i="11" s="1"/>
  <c r="L28" i="20"/>
  <c r="U8" i="11"/>
  <c r="W8" i="11" s="1"/>
  <c r="L7" i="20"/>
  <c r="U20" i="11"/>
  <c r="W20" i="11" s="1"/>
  <c r="L19" i="20"/>
  <c r="U32" i="11"/>
  <c r="W32" i="11" s="1"/>
  <c r="L31" i="20"/>
  <c r="U44" i="11"/>
  <c r="W44" i="11" s="1"/>
  <c r="L43" i="20"/>
  <c r="U56" i="11"/>
  <c r="W56" i="11" s="1"/>
  <c r="L55" i="20"/>
  <c r="U39" i="11"/>
  <c r="W39" i="11" s="1"/>
  <c r="L38" i="20"/>
  <c r="U4" i="11"/>
  <c r="W4" i="11" s="1"/>
  <c r="L3" i="20"/>
  <c r="U16" i="11"/>
  <c r="W16" i="11" s="1"/>
  <c r="L15" i="20"/>
  <c r="U53" i="11"/>
  <c r="W53" i="11" s="1"/>
  <c r="L52" i="20"/>
  <c r="U9" i="11"/>
  <c r="W9" i="11" s="1"/>
  <c r="L8" i="20"/>
  <c r="U21" i="11"/>
  <c r="W21" i="11" s="1"/>
  <c r="L20" i="20"/>
  <c r="U45" i="11"/>
  <c r="W45" i="11" s="1"/>
  <c r="L44" i="20"/>
  <c r="U57" i="11"/>
  <c r="W57" i="11" s="1"/>
  <c r="L56" i="20"/>
  <c r="U5" i="11"/>
  <c r="W5" i="11" s="1"/>
  <c r="L4" i="20"/>
  <c r="U10" i="11"/>
  <c r="W10" i="11" s="1"/>
  <c r="L9" i="20"/>
  <c r="U22" i="11"/>
  <c r="W22" i="11" s="1"/>
  <c r="L21" i="20"/>
  <c r="U46" i="11"/>
  <c r="W46" i="11" s="1"/>
  <c r="L45" i="20"/>
  <c r="U58" i="11"/>
  <c r="W58" i="11" s="1"/>
  <c r="L58" i="20"/>
  <c r="U11" i="11"/>
  <c r="W11" i="11" s="1"/>
  <c r="L10" i="20"/>
  <c r="U59" i="11"/>
  <c r="W59" i="11" s="1"/>
  <c r="L59" i="20"/>
  <c r="U23" i="11"/>
  <c r="W23" i="11" s="1"/>
  <c r="L22" i="20"/>
  <c r="U12" i="11"/>
  <c r="W12" i="11" s="1"/>
  <c r="L11" i="20"/>
  <c r="U24" i="11"/>
  <c r="W24" i="11" s="1"/>
  <c r="L23" i="20"/>
  <c r="U36" i="11"/>
  <c r="W36" i="11" s="1"/>
  <c r="L35" i="20"/>
  <c r="U48" i="11"/>
  <c r="W48" i="11" s="1"/>
  <c r="L47" i="20"/>
  <c r="U60" i="11"/>
  <c r="W60" i="11" s="1"/>
  <c r="L60" i="20"/>
  <c r="U61" i="11"/>
  <c r="W61" i="11" s="1"/>
  <c r="L61" i="20"/>
  <c r="U47" i="11"/>
  <c r="W47" i="11" s="1"/>
  <c r="L46" i="20"/>
  <c r="U13" i="11"/>
  <c r="W13" i="11" s="1"/>
  <c r="L12" i="20"/>
  <c r="U25" i="11"/>
  <c r="W25" i="11" s="1"/>
  <c r="L24" i="20"/>
  <c r="U37" i="11"/>
  <c r="W37" i="11" s="1"/>
  <c r="L36" i="20"/>
  <c r="U49" i="11"/>
  <c r="W49" i="11" s="1"/>
  <c r="L48" i="20"/>
  <c r="U14" i="11"/>
  <c r="W14" i="11" s="1"/>
  <c r="L13" i="20"/>
  <c r="U26" i="11"/>
  <c r="W26" i="11" s="1"/>
  <c r="L25" i="20"/>
  <c r="U38" i="11"/>
  <c r="W38" i="11" s="1"/>
  <c r="L37" i="20"/>
  <c r="U50" i="11"/>
  <c r="W50" i="11" s="1"/>
  <c r="L49" i="20"/>
  <c r="U62" i="11"/>
  <c r="W62" i="11" s="1"/>
  <c r="L62" i="20"/>
  <c r="T60" i="9"/>
  <c r="V60" i="9" s="1"/>
  <c r="J60" i="20"/>
  <c r="T58" i="9"/>
  <c r="V58" i="9" s="1"/>
  <c r="J58" i="20"/>
  <c r="T59" i="9"/>
  <c r="V59" i="9" s="1"/>
  <c r="J59" i="20"/>
  <c r="T62" i="9"/>
  <c r="V62" i="9" s="1"/>
  <c r="J62" i="20"/>
  <c r="T63" i="9"/>
  <c r="V63" i="9" s="1"/>
  <c r="J63" i="20"/>
  <c r="V58" i="8"/>
  <c r="X58" i="8" s="1"/>
  <c r="I58" i="20"/>
  <c r="V59" i="8"/>
  <c r="X59" i="8" s="1"/>
  <c r="I59" i="20"/>
  <c r="V60" i="8"/>
  <c r="X60" i="8" s="1"/>
  <c r="I60" i="20"/>
  <c r="V62" i="8"/>
  <c r="X62" i="8" s="1"/>
  <c r="I62" i="20"/>
  <c r="V63" i="8"/>
  <c r="X63" i="8" s="1"/>
  <c r="I63" i="20"/>
  <c r="F59" i="7"/>
  <c r="H59" i="20"/>
  <c r="Y60" i="6"/>
  <c r="AA60" i="6" s="1"/>
  <c r="H60" i="20"/>
  <c r="Y58" i="6"/>
  <c r="AA58" i="6" s="1"/>
  <c r="H58" i="20"/>
  <c r="Y62" i="6"/>
  <c r="AA62" i="6" s="1"/>
  <c r="H62" i="20"/>
  <c r="Y63" i="6"/>
  <c r="AA63" i="6" s="1"/>
  <c r="H63" i="20"/>
  <c r="Z63" i="5"/>
  <c r="AB63" i="5" s="1"/>
  <c r="G63" i="20"/>
  <c r="Z60" i="5"/>
  <c r="AB60" i="5" s="1"/>
  <c r="G60" i="20"/>
  <c r="R52" i="4"/>
  <c r="T52" i="4" s="1"/>
  <c r="R54" i="4"/>
  <c r="T54" i="4" s="1"/>
  <c r="R6" i="4"/>
  <c r="T6" i="4" s="1"/>
  <c r="R12" i="4"/>
  <c r="T12" i="4" s="1"/>
  <c r="R18" i="4"/>
  <c r="T18" i="4" s="1"/>
  <c r="R24" i="4"/>
  <c r="T24" i="4" s="1"/>
  <c r="R28" i="4"/>
  <c r="T28" i="4" s="1"/>
  <c r="R34" i="4"/>
  <c r="T34" i="4" s="1"/>
  <c r="R37" i="4"/>
  <c r="T37" i="4" s="1"/>
  <c r="R59" i="4"/>
  <c r="T59" i="4" s="1"/>
  <c r="F59" i="20"/>
  <c r="R58" i="4"/>
  <c r="T58" i="4" s="1"/>
  <c r="F58" i="20"/>
  <c r="R48" i="4"/>
  <c r="T48" i="4" s="1"/>
  <c r="R63" i="4"/>
  <c r="T63" i="4" s="1"/>
  <c r="F63" i="20"/>
  <c r="R62" i="4"/>
  <c r="T62" i="4" s="1"/>
  <c r="F62" i="20"/>
  <c r="R60" i="4"/>
  <c r="T60" i="4" s="1"/>
  <c r="F60" i="20"/>
  <c r="V56" i="2"/>
  <c r="X56" i="2" s="1"/>
  <c r="V43" i="2"/>
  <c r="X43" i="2" s="1"/>
  <c r="V50" i="2"/>
  <c r="X50" i="2" s="1"/>
  <c r="V34" i="2"/>
  <c r="X34" i="2" s="1"/>
  <c r="V49" i="2"/>
  <c r="X49" i="2" s="1"/>
  <c r="V59" i="2"/>
  <c r="X59" i="2" s="1"/>
  <c r="V9" i="2"/>
  <c r="X9" i="2" s="1"/>
  <c r="V15" i="2"/>
  <c r="X15" i="2" s="1"/>
  <c r="V57" i="2"/>
  <c r="X57" i="2" s="1"/>
  <c r="V18" i="2"/>
  <c r="X18" i="2" s="1"/>
  <c r="V11" i="2"/>
  <c r="X11" i="2" s="1"/>
  <c r="D10" i="20"/>
  <c r="V19" i="2"/>
  <c r="X19" i="2" s="1"/>
  <c r="V7" i="2"/>
  <c r="X7" i="2" s="1"/>
  <c r="D6" i="20"/>
  <c r="V51" i="2"/>
  <c r="X51" i="2" s="1"/>
  <c r="V23" i="2"/>
  <c r="X23" i="2" s="1"/>
  <c r="V6" i="2"/>
  <c r="X6" i="2" s="1"/>
  <c r="V8" i="2"/>
  <c r="X8" i="2" s="1"/>
  <c r="V10" i="2"/>
  <c r="X10" i="2" s="1"/>
  <c r="D9" i="20"/>
  <c r="V54" i="2"/>
  <c r="X54" i="2" s="1"/>
  <c r="D53" i="20"/>
  <c r="V60" i="2"/>
  <c r="X60" i="2" s="1"/>
  <c r="D60" i="20"/>
  <c r="V41" i="2"/>
  <c r="X41" i="2" s="1"/>
  <c r="D40" i="20"/>
  <c r="V47" i="2"/>
  <c r="X47" i="2" s="1"/>
  <c r="D46" i="20"/>
  <c r="V28" i="2"/>
  <c r="X28" i="2" s="1"/>
  <c r="D27" i="20"/>
  <c r="V45" i="2"/>
  <c r="X45" i="2" s="1"/>
  <c r="D44" i="20"/>
  <c r="V17" i="2"/>
  <c r="X17" i="2" s="1"/>
  <c r="D16" i="20"/>
  <c r="V32" i="2"/>
  <c r="X32" i="2" s="1"/>
  <c r="D31" i="20"/>
  <c r="V14" i="2"/>
  <c r="X14" i="2" s="1"/>
  <c r="D13" i="20"/>
  <c r="V40" i="2"/>
  <c r="X40" i="2" s="1"/>
  <c r="D39" i="20"/>
  <c r="V31" i="2"/>
  <c r="X31" i="2" s="1"/>
  <c r="D30" i="20"/>
  <c r="V22" i="2"/>
  <c r="X22" i="2" s="1"/>
  <c r="V13" i="2"/>
  <c r="X13" i="2" s="1"/>
  <c r="V5" i="2"/>
  <c r="X5" i="2" s="1"/>
  <c r="V55" i="2"/>
  <c r="X55" i="2" s="1"/>
  <c r="D54" i="20"/>
  <c r="V26" i="2"/>
  <c r="X26" i="2" s="1"/>
  <c r="D25" i="20"/>
  <c r="V16" i="2"/>
  <c r="X16" i="2" s="1"/>
  <c r="D15" i="20"/>
  <c r="V30" i="2"/>
  <c r="X30" i="2" s="1"/>
  <c r="D29" i="20"/>
  <c r="V63" i="2"/>
  <c r="X63" i="2" s="1"/>
  <c r="D63" i="20"/>
  <c r="V37" i="2"/>
  <c r="X37" i="2" s="1"/>
  <c r="V62" i="2"/>
  <c r="X62" i="2" s="1"/>
  <c r="D62" i="20"/>
  <c r="V53" i="2"/>
  <c r="X53" i="2" s="1"/>
  <c r="D52" i="20"/>
  <c r="V20" i="2"/>
  <c r="X20" i="2" s="1"/>
  <c r="V24" i="2"/>
  <c r="X24" i="2" s="1"/>
  <c r="D23" i="20"/>
  <c r="V39" i="2"/>
  <c r="X39" i="2" s="1"/>
  <c r="D38" i="20"/>
  <c r="V38" i="2"/>
  <c r="X38" i="2" s="1"/>
  <c r="D37" i="20"/>
  <c r="V29" i="2"/>
  <c r="X29" i="2" s="1"/>
  <c r="V21" i="2"/>
  <c r="X21" i="2" s="1"/>
  <c r="V12" i="2"/>
  <c r="X12" i="2" s="1"/>
  <c r="J64" i="18"/>
  <c r="O59" i="3"/>
  <c r="Q59" i="3" s="1"/>
  <c r="E58" i="20"/>
  <c r="O61" i="3"/>
  <c r="Q61" i="3" s="1"/>
  <c r="E60" i="20"/>
  <c r="O63" i="3"/>
  <c r="Q63" i="3" s="1"/>
  <c r="E62" i="20"/>
  <c r="O64" i="3"/>
  <c r="Q64" i="3" s="1"/>
  <c r="E63" i="20"/>
  <c r="O62" i="3"/>
  <c r="E61" i="20"/>
  <c r="W64" i="17"/>
  <c r="S64" i="16"/>
  <c r="W11" i="12"/>
  <c r="Y11" i="12" s="1"/>
  <c r="M10" i="20"/>
  <c r="W19" i="12"/>
  <c r="Y19" i="12" s="1"/>
  <c r="M18" i="20"/>
  <c r="W23" i="12"/>
  <c r="Y23" i="12" s="1"/>
  <c r="M22" i="20"/>
  <c r="W31" i="12"/>
  <c r="Y31" i="12" s="1"/>
  <c r="M30" i="20"/>
  <c r="W39" i="12"/>
  <c r="Y39" i="12" s="1"/>
  <c r="M38" i="20"/>
  <c r="W47" i="12"/>
  <c r="Y47" i="12" s="1"/>
  <c r="M46" i="20"/>
  <c r="W8" i="12"/>
  <c r="Y8" i="12" s="1"/>
  <c r="M7" i="20"/>
  <c r="W16" i="12"/>
  <c r="Y16" i="12" s="1"/>
  <c r="M15" i="20"/>
  <c r="W24" i="12"/>
  <c r="Y24" i="12" s="1"/>
  <c r="M23" i="20"/>
  <c r="W32" i="12"/>
  <c r="Y32" i="12" s="1"/>
  <c r="M31" i="20"/>
  <c r="W40" i="12"/>
  <c r="Y40" i="12" s="1"/>
  <c r="M39" i="20"/>
  <c r="W48" i="12"/>
  <c r="Y48" i="12" s="1"/>
  <c r="M47" i="20"/>
  <c r="W52" i="12"/>
  <c r="Y52" i="12" s="1"/>
  <c r="M51" i="20"/>
  <c r="W56" i="12"/>
  <c r="M55" i="20"/>
  <c r="W5" i="12"/>
  <c r="Y5" i="12" s="1"/>
  <c r="M4" i="20"/>
  <c r="W9" i="12"/>
  <c r="Y9" i="12" s="1"/>
  <c r="M8" i="20"/>
  <c r="W13" i="12"/>
  <c r="Y13" i="12" s="1"/>
  <c r="M12" i="20"/>
  <c r="W17" i="12"/>
  <c r="Y17" i="12" s="1"/>
  <c r="M16" i="20"/>
  <c r="W21" i="12"/>
  <c r="Y21" i="12" s="1"/>
  <c r="M20" i="20"/>
  <c r="W25" i="12"/>
  <c r="Y25" i="12" s="1"/>
  <c r="M24" i="20"/>
  <c r="W29" i="12"/>
  <c r="Y29" i="12" s="1"/>
  <c r="M28" i="20"/>
  <c r="W37" i="12"/>
  <c r="Y37" i="12" s="1"/>
  <c r="M36" i="20"/>
  <c r="W41" i="12"/>
  <c r="Y41" i="12" s="1"/>
  <c r="M40" i="20"/>
  <c r="W45" i="12"/>
  <c r="Y45" i="12" s="1"/>
  <c r="M44" i="20"/>
  <c r="W49" i="12"/>
  <c r="Y49" i="12" s="1"/>
  <c r="M48" i="20"/>
  <c r="W53" i="12"/>
  <c r="Y53" i="12" s="1"/>
  <c r="M52" i="20"/>
  <c r="W57" i="12"/>
  <c r="Y57" i="12" s="1"/>
  <c r="M56" i="20"/>
  <c r="W7" i="12"/>
  <c r="Y7" i="12" s="1"/>
  <c r="M6" i="20"/>
  <c r="W15" i="12"/>
  <c r="Y15" i="12" s="1"/>
  <c r="M14" i="20"/>
  <c r="W27" i="12"/>
  <c r="Y27" i="12" s="1"/>
  <c r="M26" i="20"/>
  <c r="W35" i="12"/>
  <c r="Y35" i="12" s="1"/>
  <c r="M34" i="20"/>
  <c r="W43" i="12"/>
  <c r="Y43" i="12" s="1"/>
  <c r="M42" i="20"/>
  <c r="W51" i="12"/>
  <c r="Y51" i="12" s="1"/>
  <c r="M50" i="20"/>
  <c r="W55" i="12"/>
  <c r="Y55" i="12" s="1"/>
  <c r="M54" i="20"/>
  <c r="W4" i="12"/>
  <c r="Y4" i="12" s="1"/>
  <c r="M3" i="20"/>
  <c r="W12" i="12"/>
  <c r="Y12" i="12" s="1"/>
  <c r="M11" i="20"/>
  <c r="W20" i="12"/>
  <c r="Y20" i="12" s="1"/>
  <c r="M19" i="20"/>
  <c r="W28" i="12"/>
  <c r="Y28" i="12" s="1"/>
  <c r="M27" i="20"/>
  <c r="W36" i="12"/>
  <c r="Y36" i="12" s="1"/>
  <c r="M35" i="20"/>
  <c r="W44" i="12"/>
  <c r="Y44" i="12" s="1"/>
  <c r="M43" i="20"/>
  <c r="W6" i="12"/>
  <c r="Y6" i="12" s="1"/>
  <c r="M5" i="20"/>
  <c r="W10" i="12"/>
  <c r="Y10" i="12" s="1"/>
  <c r="M9" i="20"/>
  <c r="W14" i="12"/>
  <c r="Y14" i="12" s="1"/>
  <c r="M13" i="20"/>
  <c r="W18" i="12"/>
  <c r="Y18" i="12" s="1"/>
  <c r="M17" i="20"/>
  <c r="W22" i="12"/>
  <c r="Y22" i="12" s="1"/>
  <c r="M21" i="20"/>
  <c r="W26" i="12"/>
  <c r="Y26" i="12" s="1"/>
  <c r="M25" i="20"/>
  <c r="W30" i="12"/>
  <c r="Y30" i="12" s="1"/>
  <c r="M29" i="20"/>
  <c r="W38" i="12"/>
  <c r="Y38" i="12" s="1"/>
  <c r="M37" i="20"/>
  <c r="W42" i="12"/>
  <c r="Y42" i="12" s="1"/>
  <c r="M41" i="20"/>
  <c r="W46" i="12"/>
  <c r="Y46" i="12" s="1"/>
  <c r="M45" i="20"/>
  <c r="W50" i="12"/>
  <c r="Y50" i="12" s="1"/>
  <c r="M49" i="20"/>
  <c r="W54" i="12"/>
  <c r="Y54" i="12" s="1"/>
  <c r="M53" i="20"/>
  <c r="O9" i="3"/>
  <c r="Q9" i="3" s="1"/>
  <c r="E7" i="20"/>
  <c r="O17" i="3"/>
  <c r="Q17" i="3" s="1"/>
  <c r="E15" i="20"/>
  <c r="O21" i="3"/>
  <c r="Q21" i="3" s="1"/>
  <c r="E19" i="20"/>
  <c r="O33" i="3"/>
  <c r="Q33" i="3" s="1"/>
  <c r="E31" i="20"/>
  <c r="O41" i="3"/>
  <c r="Q41" i="3" s="1"/>
  <c r="E39" i="20"/>
  <c r="O49" i="3"/>
  <c r="Q49" i="3" s="1"/>
  <c r="E47" i="20"/>
  <c r="O10" i="3"/>
  <c r="Q10" i="3" s="1"/>
  <c r="E8" i="20"/>
  <c r="O18" i="3"/>
  <c r="Q18" i="3" s="1"/>
  <c r="E16" i="20"/>
  <c r="O26" i="3"/>
  <c r="Q26" i="3" s="1"/>
  <c r="E24" i="20"/>
  <c r="O38" i="3"/>
  <c r="Q38" i="3" s="1"/>
  <c r="E36" i="20"/>
  <c r="O46" i="3"/>
  <c r="Q46" i="3" s="1"/>
  <c r="E44" i="20"/>
  <c r="O54" i="3"/>
  <c r="Q54" i="3" s="1"/>
  <c r="E52" i="20"/>
  <c r="O7" i="3"/>
  <c r="Q7" i="3" s="1"/>
  <c r="E5" i="20"/>
  <c r="O11" i="3"/>
  <c r="Q11" i="3" s="1"/>
  <c r="E9" i="20"/>
  <c r="O15" i="3"/>
  <c r="Q15" i="3" s="1"/>
  <c r="E13" i="20"/>
  <c r="O19" i="3"/>
  <c r="Q19" i="3" s="1"/>
  <c r="E17" i="20"/>
  <c r="O23" i="3"/>
  <c r="Q23" i="3" s="1"/>
  <c r="E21" i="20"/>
  <c r="O27" i="3"/>
  <c r="Q27" i="3" s="1"/>
  <c r="E25" i="20"/>
  <c r="O31" i="3"/>
  <c r="Q31" i="3" s="1"/>
  <c r="E29" i="20"/>
  <c r="O39" i="3"/>
  <c r="Q39" i="3" s="1"/>
  <c r="E37" i="20"/>
  <c r="O43" i="3"/>
  <c r="Q43" i="3" s="1"/>
  <c r="E41" i="20"/>
  <c r="O47" i="3"/>
  <c r="Q47" i="3" s="1"/>
  <c r="E45" i="20"/>
  <c r="O51" i="3"/>
  <c r="Q51" i="3" s="1"/>
  <c r="E49" i="20"/>
  <c r="O55" i="3"/>
  <c r="Q55" i="3" s="1"/>
  <c r="E53" i="20"/>
  <c r="O5" i="3"/>
  <c r="Q5" i="3" s="1"/>
  <c r="E3" i="20"/>
  <c r="O13" i="3"/>
  <c r="Q13" i="3" s="1"/>
  <c r="E11" i="20"/>
  <c r="O25" i="3"/>
  <c r="Q25" i="3" s="1"/>
  <c r="E23" i="20"/>
  <c r="O29" i="3"/>
  <c r="Q29" i="3" s="1"/>
  <c r="E27" i="20"/>
  <c r="O45" i="3"/>
  <c r="Q45" i="3" s="1"/>
  <c r="E43" i="20"/>
  <c r="O53" i="3"/>
  <c r="Q53" i="3" s="1"/>
  <c r="E51" i="20"/>
  <c r="O57" i="3"/>
  <c r="Q57" i="3" s="1"/>
  <c r="E55" i="20"/>
  <c r="O6" i="3"/>
  <c r="Q6" i="3" s="1"/>
  <c r="E4" i="20"/>
  <c r="O14" i="3"/>
  <c r="Q14" i="3" s="1"/>
  <c r="E12" i="20"/>
  <c r="O22" i="3"/>
  <c r="Q22" i="3" s="1"/>
  <c r="E20" i="20"/>
  <c r="O30" i="3"/>
  <c r="Q30" i="3" s="1"/>
  <c r="E28" i="20"/>
  <c r="O42" i="3"/>
  <c r="Q42" i="3" s="1"/>
  <c r="E40" i="20"/>
  <c r="O50" i="3"/>
  <c r="Q50" i="3" s="1"/>
  <c r="E48" i="20"/>
  <c r="O58" i="3"/>
  <c r="Q58" i="3" s="1"/>
  <c r="E56" i="20"/>
  <c r="O8" i="3"/>
  <c r="Q8" i="3" s="1"/>
  <c r="E6" i="20"/>
  <c r="O12" i="3"/>
  <c r="Q12" i="3" s="1"/>
  <c r="E10" i="20"/>
  <c r="O16" i="3"/>
  <c r="Q16" i="3" s="1"/>
  <c r="E14" i="20"/>
  <c r="O20" i="3"/>
  <c r="Q20" i="3" s="1"/>
  <c r="E18" i="20"/>
  <c r="O24" i="3"/>
  <c r="Q24" i="3" s="1"/>
  <c r="E22" i="20"/>
  <c r="O28" i="3"/>
  <c r="Q28" i="3" s="1"/>
  <c r="E26" i="20"/>
  <c r="O32" i="3"/>
  <c r="Q32" i="3" s="1"/>
  <c r="E30" i="20"/>
  <c r="O40" i="3"/>
  <c r="Q40" i="3" s="1"/>
  <c r="E38" i="20"/>
  <c r="O44" i="3"/>
  <c r="Q44" i="3" s="1"/>
  <c r="E42" i="20"/>
  <c r="O48" i="3"/>
  <c r="Q48" i="3" s="1"/>
  <c r="E46" i="20"/>
  <c r="O52" i="3"/>
  <c r="Q52" i="3" s="1"/>
  <c r="E50" i="20"/>
  <c r="O56" i="3"/>
  <c r="Q56" i="3" s="1"/>
  <c r="E54" i="20"/>
  <c r="R55" i="4"/>
  <c r="T55" i="4" s="1"/>
  <c r="F54" i="20"/>
  <c r="R51" i="4"/>
  <c r="T51" i="4" s="1"/>
  <c r="F50" i="20"/>
  <c r="R47" i="4"/>
  <c r="T47" i="4" s="1"/>
  <c r="F46" i="20"/>
  <c r="R35" i="4"/>
  <c r="T35" i="4" s="1"/>
  <c r="F34" i="20"/>
  <c r="R31" i="4"/>
  <c r="T31" i="4" s="1"/>
  <c r="F30" i="20"/>
  <c r="R27" i="4"/>
  <c r="T27" i="4" s="1"/>
  <c r="F26" i="20"/>
  <c r="R23" i="4"/>
  <c r="T23" i="4" s="1"/>
  <c r="F22" i="20"/>
  <c r="R15" i="4"/>
  <c r="T15" i="4" s="1"/>
  <c r="F14" i="20"/>
  <c r="R11" i="4"/>
  <c r="T11" i="4" s="1"/>
  <c r="F10" i="20"/>
  <c r="R7" i="4"/>
  <c r="T7" i="4" s="1"/>
  <c r="F6" i="20"/>
  <c r="R19" i="4"/>
  <c r="T19" i="4" s="1"/>
  <c r="R43" i="4"/>
  <c r="T43" i="4" s="1"/>
  <c r="R50" i="4"/>
  <c r="T50" i="4" s="1"/>
  <c r="F49" i="20"/>
  <c r="R46" i="4"/>
  <c r="T46" i="4" s="1"/>
  <c r="F45" i="20"/>
  <c r="R42" i="4"/>
  <c r="T42" i="4" s="1"/>
  <c r="F41" i="20"/>
  <c r="R38" i="4"/>
  <c r="T38" i="4" s="1"/>
  <c r="F37" i="20"/>
  <c r="R26" i="4"/>
  <c r="T26" i="4" s="1"/>
  <c r="F25" i="20"/>
  <c r="R22" i="4"/>
  <c r="T22" i="4" s="1"/>
  <c r="F21" i="20"/>
  <c r="R14" i="4"/>
  <c r="T14" i="4" s="1"/>
  <c r="F13" i="20"/>
  <c r="R10" i="4"/>
  <c r="T10" i="4" s="1"/>
  <c r="R57" i="4"/>
  <c r="T57" i="4" s="1"/>
  <c r="F56" i="20"/>
  <c r="R53" i="4"/>
  <c r="T53" i="4" s="1"/>
  <c r="F52" i="20"/>
  <c r="R49" i="4"/>
  <c r="T49" i="4" s="1"/>
  <c r="F48" i="20"/>
  <c r="R45" i="4"/>
  <c r="T45" i="4" s="1"/>
  <c r="F44" i="20"/>
  <c r="R29" i="4"/>
  <c r="T29" i="4" s="1"/>
  <c r="F28" i="20"/>
  <c r="R25" i="4"/>
  <c r="T25" i="4" s="1"/>
  <c r="F24" i="20"/>
  <c r="R21" i="4"/>
  <c r="T21" i="4" s="1"/>
  <c r="F20" i="20"/>
  <c r="R17" i="4"/>
  <c r="T17" i="4" s="1"/>
  <c r="F16" i="20"/>
  <c r="R13" i="4"/>
  <c r="T13" i="4" s="1"/>
  <c r="F12" i="20"/>
  <c r="R9" i="4"/>
  <c r="T9" i="4" s="1"/>
  <c r="F8" i="20"/>
  <c r="R5" i="4"/>
  <c r="T5" i="4" s="1"/>
  <c r="F4" i="20"/>
  <c r="R4" i="4"/>
  <c r="T4" i="4" s="1"/>
  <c r="R39" i="4"/>
  <c r="T39" i="4" s="1"/>
  <c r="R56" i="4"/>
  <c r="T56" i="4" s="1"/>
  <c r="F55" i="20"/>
  <c r="R44" i="4"/>
  <c r="T44" i="4" s="1"/>
  <c r="F43" i="20"/>
  <c r="R40" i="4"/>
  <c r="T40" i="4" s="1"/>
  <c r="F39" i="20"/>
  <c r="R36" i="4"/>
  <c r="T36" i="4" s="1"/>
  <c r="F35" i="20"/>
  <c r="R32" i="4"/>
  <c r="T32" i="4" s="1"/>
  <c r="F31" i="20"/>
  <c r="R20" i="4"/>
  <c r="T20" i="4" s="1"/>
  <c r="F19" i="20"/>
  <c r="R16" i="4"/>
  <c r="T16" i="4" s="1"/>
  <c r="F15" i="20"/>
  <c r="Z7" i="5"/>
  <c r="AB7" i="5" s="1"/>
  <c r="G6" i="20"/>
  <c r="Z15" i="5"/>
  <c r="AB15" i="5" s="1"/>
  <c r="G14" i="20"/>
  <c r="Z19" i="5"/>
  <c r="AB19" i="5" s="1"/>
  <c r="G18" i="20"/>
  <c r="Z27" i="5"/>
  <c r="AB27" i="5" s="1"/>
  <c r="G26" i="20"/>
  <c r="Z35" i="5"/>
  <c r="AB35" i="5" s="1"/>
  <c r="G34" i="20"/>
  <c r="Z47" i="5"/>
  <c r="AB47" i="5" s="1"/>
  <c r="G46" i="20"/>
  <c r="Z4" i="5"/>
  <c r="AB4" i="5" s="1"/>
  <c r="G3" i="20"/>
  <c r="Z12" i="5"/>
  <c r="AB12" i="5" s="1"/>
  <c r="G11" i="20"/>
  <c r="Z20" i="5"/>
  <c r="AB20" i="5" s="1"/>
  <c r="G19" i="20"/>
  <c r="Z28" i="5"/>
  <c r="AB28" i="5" s="1"/>
  <c r="G27" i="20"/>
  <c r="Z40" i="5"/>
  <c r="AB40" i="5" s="1"/>
  <c r="G39" i="20"/>
  <c r="Z48" i="5"/>
  <c r="AB48" i="5" s="1"/>
  <c r="G47" i="20"/>
  <c r="Z5" i="5"/>
  <c r="AB5" i="5" s="1"/>
  <c r="G4" i="20"/>
  <c r="Z9" i="5"/>
  <c r="AB9" i="5" s="1"/>
  <c r="G8" i="20"/>
  <c r="Z13" i="5"/>
  <c r="AB13" i="5" s="1"/>
  <c r="G12" i="20"/>
  <c r="Z17" i="5"/>
  <c r="AB17" i="5" s="1"/>
  <c r="G16" i="20"/>
  <c r="Z21" i="5"/>
  <c r="AB21" i="5" s="1"/>
  <c r="G20" i="20"/>
  <c r="Z25" i="5"/>
  <c r="AB25" i="5" s="1"/>
  <c r="G24" i="20"/>
  <c r="Z29" i="5"/>
  <c r="AB29" i="5" s="1"/>
  <c r="G28" i="20"/>
  <c r="Z37" i="5"/>
  <c r="AB37" i="5" s="1"/>
  <c r="G36" i="20"/>
  <c r="Z41" i="5"/>
  <c r="AB41" i="5" s="1"/>
  <c r="G40" i="20"/>
  <c r="Z45" i="5"/>
  <c r="AB45" i="5" s="1"/>
  <c r="G44" i="20"/>
  <c r="Z49" i="5"/>
  <c r="AB49" i="5" s="1"/>
  <c r="G48" i="20"/>
  <c r="Z53" i="5"/>
  <c r="AB53" i="5" s="1"/>
  <c r="G52" i="20"/>
  <c r="Z57" i="5"/>
  <c r="AB57" i="5" s="1"/>
  <c r="G56" i="20"/>
  <c r="Z11" i="5"/>
  <c r="AB11" i="5" s="1"/>
  <c r="G10" i="20"/>
  <c r="Z23" i="5"/>
  <c r="AB23" i="5" s="1"/>
  <c r="G22" i="20"/>
  <c r="Z31" i="5"/>
  <c r="AB31" i="5" s="1"/>
  <c r="G30" i="20"/>
  <c r="Z39" i="5"/>
  <c r="AB39" i="5" s="1"/>
  <c r="G38" i="20"/>
  <c r="Z43" i="5"/>
  <c r="AB43" i="5" s="1"/>
  <c r="G42" i="20"/>
  <c r="Z51" i="5"/>
  <c r="AB51" i="5" s="1"/>
  <c r="G50" i="20"/>
  <c r="Z55" i="5"/>
  <c r="AB55" i="5" s="1"/>
  <c r="G54" i="20"/>
  <c r="Z8" i="5"/>
  <c r="AB8" i="5" s="1"/>
  <c r="G7" i="20"/>
  <c r="Z16" i="5"/>
  <c r="AB16" i="5" s="1"/>
  <c r="G15" i="20"/>
  <c r="Z24" i="5"/>
  <c r="AB24" i="5" s="1"/>
  <c r="G23" i="20"/>
  <c r="Z32" i="5"/>
  <c r="AB32" i="5" s="1"/>
  <c r="G31" i="20"/>
  <c r="Z36" i="5"/>
  <c r="AB36" i="5" s="1"/>
  <c r="G35" i="20"/>
  <c r="Z44" i="5"/>
  <c r="AB44" i="5" s="1"/>
  <c r="G43" i="20"/>
  <c r="Z52" i="5"/>
  <c r="AB52" i="5" s="1"/>
  <c r="G51" i="20"/>
  <c r="Z56" i="5"/>
  <c r="AB56" i="5" s="1"/>
  <c r="G55" i="20"/>
  <c r="Z6" i="5"/>
  <c r="AB6" i="5" s="1"/>
  <c r="G5" i="20"/>
  <c r="Z10" i="5"/>
  <c r="AB10" i="5" s="1"/>
  <c r="G9" i="20"/>
  <c r="Z14" i="5"/>
  <c r="AB14" i="5" s="1"/>
  <c r="G13" i="20"/>
  <c r="Z18" i="5"/>
  <c r="AB18" i="5" s="1"/>
  <c r="G17" i="20"/>
  <c r="Z22" i="5"/>
  <c r="AB22" i="5" s="1"/>
  <c r="G21" i="20"/>
  <c r="Z26" i="5"/>
  <c r="AB26" i="5" s="1"/>
  <c r="G25" i="20"/>
  <c r="Z30" i="5"/>
  <c r="AB30" i="5" s="1"/>
  <c r="G29" i="20"/>
  <c r="Z34" i="5"/>
  <c r="AB34" i="5" s="1"/>
  <c r="G33" i="20"/>
  <c r="Z38" i="5"/>
  <c r="AB38" i="5" s="1"/>
  <c r="G37" i="20"/>
  <c r="Z42" i="5"/>
  <c r="AB42" i="5" s="1"/>
  <c r="G41" i="20"/>
  <c r="Z46" i="5"/>
  <c r="AB46" i="5" s="1"/>
  <c r="G45" i="20"/>
  <c r="Z50" i="5"/>
  <c r="AB50" i="5" s="1"/>
  <c r="G49" i="20"/>
  <c r="Z54" i="5"/>
  <c r="AB54" i="5" s="1"/>
  <c r="G53" i="20"/>
  <c r="Y5" i="6"/>
  <c r="AA5" i="6" s="1"/>
  <c r="H4" i="20"/>
  <c r="Y13" i="6"/>
  <c r="AA13" i="6" s="1"/>
  <c r="H12" i="20"/>
  <c r="Y21" i="6"/>
  <c r="AA21" i="6" s="1"/>
  <c r="H20" i="20"/>
  <c r="Y25" i="6"/>
  <c r="AA25" i="6" s="1"/>
  <c r="H24" i="20"/>
  <c r="Y37" i="6"/>
  <c r="AA37" i="6" s="1"/>
  <c r="H36" i="20"/>
  <c r="Y45" i="6"/>
  <c r="AA45" i="6" s="1"/>
  <c r="H44" i="20"/>
  <c r="Y7" i="6"/>
  <c r="AA7" i="6" s="1"/>
  <c r="H6" i="20"/>
  <c r="Y11" i="6"/>
  <c r="AA11" i="6" s="1"/>
  <c r="H10" i="20"/>
  <c r="Y15" i="6"/>
  <c r="AA15" i="6" s="1"/>
  <c r="H14" i="20"/>
  <c r="Y19" i="6"/>
  <c r="AA19" i="6" s="1"/>
  <c r="H18" i="20"/>
  <c r="Y23" i="6"/>
  <c r="AA23" i="6" s="1"/>
  <c r="H22" i="20"/>
  <c r="Y27" i="6"/>
  <c r="AA27" i="6" s="1"/>
  <c r="H26" i="20"/>
  <c r="Y31" i="6"/>
  <c r="AA31" i="6" s="1"/>
  <c r="H30" i="20"/>
  <c r="Y35" i="6"/>
  <c r="AA35" i="6" s="1"/>
  <c r="H34" i="20"/>
  <c r="Y39" i="6"/>
  <c r="AA39" i="6" s="1"/>
  <c r="H38" i="20"/>
  <c r="Y43" i="6"/>
  <c r="AA43" i="6" s="1"/>
  <c r="H42" i="20"/>
  <c r="Y47" i="6"/>
  <c r="AA47" i="6" s="1"/>
  <c r="H46" i="20"/>
  <c r="Y51" i="6"/>
  <c r="AA51" i="6" s="1"/>
  <c r="H50" i="20"/>
  <c r="Y55" i="6"/>
  <c r="AA55" i="6" s="1"/>
  <c r="H54" i="20"/>
  <c r="Y9" i="6"/>
  <c r="AA9" i="6" s="1"/>
  <c r="H8" i="20"/>
  <c r="Y17" i="6"/>
  <c r="AA17" i="6" s="1"/>
  <c r="H16" i="20"/>
  <c r="Y29" i="6"/>
  <c r="AA29" i="6" s="1"/>
  <c r="H28" i="20"/>
  <c r="Y41" i="6"/>
  <c r="AA41" i="6" s="1"/>
  <c r="H40" i="20"/>
  <c r="Y49" i="6"/>
  <c r="AA49" i="6" s="1"/>
  <c r="H48" i="20"/>
  <c r="Y53" i="6"/>
  <c r="AA53" i="6" s="1"/>
  <c r="H52" i="20"/>
  <c r="Y57" i="6"/>
  <c r="AA57" i="6" s="1"/>
  <c r="H56" i="20"/>
  <c r="Y6" i="6"/>
  <c r="AA6" i="6" s="1"/>
  <c r="H5" i="20"/>
  <c r="Y10" i="6"/>
  <c r="AA10" i="6" s="1"/>
  <c r="H9" i="20"/>
  <c r="Y14" i="6"/>
  <c r="AA14" i="6" s="1"/>
  <c r="H13" i="20"/>
  <c r="Y18" i="6"/>
  <c r="AA18" i="6" s="1"/>
  <c r="H17" i="20"/>
  <c r="Y22" i="6"/>
  <c r="AA22" i="6" s="1"/>
  <c r="H21" i="20"/>
  <c r="Y26" i="6"/>
  <c r="AA26" i="6" s="1"/>
  <c r="H25" i="20"/>
  <c r="Y30" i="6"/>
  <c r="AA30" i="6" s="1"/>
  <c r="H29" i="20"/>
  <c r="Y34" i="6"/>
  <c r="AA34" i="6" s="1"/>
  <c r="H33" i="20"/>
  <c r="Y38" i="6"/>
  <c r="AA38" i="6" s="1"/>
  <c r="H37" i="20"/>
  <c r="Y42" i="6"/>
  <c r="AA42" i="6" s="1"/>
  <c r="H41" i="20"/>
  <c r="Y46" i="6"/>
  <c r="AA46" i="6" s="1"/>
  <c r="H45" i="20"/>
  <c r="Y50" i="6"/>
  <c r="AA50" i="6" s="1"/>
  <c r="H49" i="20"/>
  <c r="Y54" i="6"/>
  <c r="AA54" i="6" s="1"/>
  <c r="H53" i="20"/>
  <c r="Y4" i="6"/>
  <c r="AA4" i="6" s="1"/>
  <c r="H3" i="20"/>
  <c r="Y8" i="6"/>
  <c r="AA8" i="6" s="1"/>
  <c r="H7" i="20"/>
  <c r="Y12" i="6"/>
  <c r="AA12" i="6" s="1"/>
  <c r="H11" i="20"/>
  <c r="Y16" i="6"/>
  <c r="AA16" i="6" s="1"/>
  <c r="H15" i="20"/>
  <c r="Y20" i="6"/>
  <c r="AA20" i="6" s="1"/>
  <c r="H19" i="20"/>
  <c r="Y24" i="6"/>
  <c r="AA24" i="6" s="1"/>
  <c r="H23" i="20"/>
  <c r="Y28" i="6"/>
  <c r="AA28" i="6" s="1"/>
  <c r="H27" i="20"/>
  <c r="Y32" i="6"/>
  <c r="AA32" i="6" s="1"/>
  <c r="H31" i="20"/>
  <c r="Y36" i="6"/>
  <c r="AA36" i="6" s="1"/>
  <c r="H35" i="20"/>
  <c r="Y40" i="6"/>
  <c r="AA40" i="6" s="1"/>
  <c r="H39" i="20"/>
  <c r="Y44" i="6"/>
  <c r="AA44" i="6" s="1"/>
  <c r="H43" i="20"/>
  <c r="Y48" i="6"/>
  <c r="AA48" i="6" s="1"/>
  <c r="H47" i="20"/>
  <c r="Y52" i="6"/>
  <c r="AA52" i="6" s="1"/>
  <c r="H51" i="20"/>
  <c r="Y56" i="6"/>
  <c r="AA56" i="6" s="1"/>
  <c r="H55" i="20"/>
  <c r="V10" i="8"/>
  <c r="X10" i="8" s="1"/>
  <c r="I9" i="20"/>
  <c r="V18" i="8"/>
  <c r="X18" i="8" s="1"/>
  <c r="I17" i="20"/>
  <c r="V26" i="8"/>
  <c r="X26" i="8" s="1"/>
  <c r="I25" i="20"/>
  <c r="V34" i="8"/>
  <c r="X34" i="8" s="1"/>
  <c r="I33" i="20"/>
  <c r="V23" i="8"/>
  <c r="X23" i="8" s="1"/>
  <c r="I22" i="20"/>
  <c r="V4" i="8"/>
  <c r="X4" i="8" s="1"/>
  <c r="I3" i="20"/>
  <c r="V8" i="8"/>
  <c r="X8" i="8" s="1"/>
  <c r="I7" i="20"/>
  <c r="V12" i="8"/>
  <c r="X12" i="8" s="1"/>
  <c r="I11" i="20"/>
  <c r="V16" i="8"/>
  <c r="X16" i="8" s="1"/>
  <c r="I15" i="20"/>
  <c r="V20" i="8"/>
  <c r="X20" i="8" s="1"/>
  <c r="I19" i="20"/>
  <c r="V24" i="8"/>
  <c r="X24" i="8" s="1"/>
  <c r="I23" i="20"/>
  <c r="V28" i="8"/>
  <c r="X28" i="8" s="1"/>
  <c r="I27" i="20"/>
  <c r="V32" i="8"/>
  <c r="X32" i="8" s="1"/>
  <c r="I31" i="20"/>
  <c r="V36" i="8"/>
  <c r="X36" i="8" s="1"/>
  <c r="I35" i="20"/>
  <c r="V40" i="8"/>
  <c r="X40" i="8" s="1"/>
  <c r="I39" i="20"/>
  <c r="V44" i="8"/>
  <c r="X44" i="8" s="1"/>
  <c r="I43" i="20"/>
  <c r="V48" i="8"/>
  <c r="X48" i="8" s="1"/>
  <c r="I47" i="20"/>
  <c r="V52" i="8"/>
  <c r="X52" i="8" s="1"/>
  <c r="I51" i="20"/>
  <c r="V56" i="8"/>
  <c r="X56" i="8" s="1"/>
  <c r="I55" i="20"/>
  <c r="V6" i="8"/>
  <c r="X6" i="8" s="1"/>
  <c r="I5" i="20"/>
  <c r="V14" i="8"/>
  <c r="X14" i="8" s="1"/>
  <c r="I13" i="20"/>
  <c r="V22" i="8"/>
  <c r="X22" i="8" s="1"/>
  <c r="I21" i="20"/>
  <c r="V30" i="8"/>
  <c r="X30" i="8" s="1"/>
  <c r="I29" i="20"/>
  <c r="V38" i="8"/>
  <c r="X38" i="8" s="1"/>
  <c r="I37" i="20"/>
  <c r="V42" i="8"/>
  <c r="X42" i="8" s="1"/>
  <c r="I41" i="20"/>
  <c r="V46" i="8"/>
  <c r="X46" i="8" s="1"/>
  <c r="I45" i="20"/>
  <c r="V50" i="8"/>
  <c r="X50" i="8" s="1"/>
  <c r="I49" i="20"/>
  <c r="V54" i="8"/>
  <c r="X54" i="8" s="1"/>
  <c r="I53" i="20"/>
  <c r="V7" i="8"/>
  <c r="X7" i="8" s="1"/>
  <c r="I6" i="20"/>
  <c r="V11" i="8"/>
  <c r="X11" i="8" s="1"/>
  <c r="I10" i="20"/>
  <c r="V15" i="8"/>
  <c r="X15" i="8" s="1"/>
  <c r="I14" i="20"/>
  <c r="V19" i="8"/>
  <c r="X19" i="8" s="1"/>
  <c r="I18" i="20"/>
  <c r="V27" i="8"/>
  <c r="X27" i="8" s="1"/>
  <c r="I26" i="20"/>
  <c r="V31" i="8"/>
  <c r="X31" i="8" s="1"/>
  <c r="I30" i="20"/>
  <c r="V35" i="8"/>
  <c r="X35" i="8" s="1"/>
  <c r="I34" i="20"/>
  <c r="V39" i="8"/>
  <c r="X39" i="8" s="1"/>
  <c r="I38" i="20"/>
  <c r="V43" i="8"/>
  <c r="X43" i="8" s="1"/>
  <c r="I42" i="20"/>
  <c r="V47" i="8"/>
  <c r="X47" i="8" s="1"/>
  <c r="I46" i="20"/>
  <c r="V51" i="8"/>
  <c r="X51" i="8" s="1"/>
  <c r="I50" i="20"/>
  <c r="V55" i="8"/>
  <c r="X55" i="8" s="1"/>
  <c r="I54" i="20"/>
  <c r="V5" i="8"/>
  <c r="X5" i="8" s="1"/>
  <c r="I4" i="20"/>
  <c r="V9" i="8"/>
  <c r="X9" i="8" s="1"/>
  <c r="I8" i="20"/>
  <c r="V13" i="8"/>
  <c r="X13" i="8" s="1"/>
  <c r="I12" i="20"/>
  <c r="V17" i="8"/>
  <c r="X17" i="8" s="1"/>
  <c r="I16" i="20"/>
  <c r="V21" i="8"/>
  <c r="X21" i="8" s="1"/>
  <c r="I20" i="20"/>
  <c r="V25" i="8"/>
  <c r="X25" i="8" s="1"/>
  <c r="I24" i="20"/>
  <c r="V29" i="8"/>
  <c r="X29" i="8" s="1"/>
  <c r="I28" i="20"/>
  <c r="V37" i="8"/>
  <c r="X37" i="8" s="1"/>
  <c r="I36" i="20"/>
  <c r="V41" i="8"/>
  <c r="X41" i="8" s="1"/>
  <c r="I40" i="20"/>
  <c r="V45" i="8"/>
  <c r="X45" i="8" s="1"/>
  <c r="I44" i="20"/>
  <c r="V49" i="8"/>
  <c r="X49" i="8" s="1"/>
  <c r="I48" i="20"/>
  <c r="V53" i="8"/>
  <c r="X53" i="8" s="1"/>
  <c r="I52" i="20"/>
  <c r="V57" i="8"/>
  <c r="X57" i="8" s="1"/>
  <c r="I56" i="20"/>
  <c r="T4" i="9"/>
  <c r="V4" i="9" s="1"/>
  <c r="J3" i="20"/>
  <c r="T12" i="9"/>
  <c r="V12" i="9" s="1"/>
  <c r="J11" i="20"/>
  <c r="T20" i="9"/>
  <c r="V20" i="9" s="1"/>
  <c r="J19" i="20"/>
  <c r="T28" i="9"/>
  <c r="V28" i="9" s="1"/>
  <c r="J27" i="20"/>
  <c r="T36" i="9"/>
  <c r="V36" i="9" s="1"/>
  <c r="J35" i="20"/>
  <c r="T44" i="9"/>
  <c r="V44" i="9" s="1"/>
  <c r="J43" i="20"/>
  <c r="T52" i="9"/>
  <c r="V52" i="9" s="1"/>
  <c r="J51" i="20"/>
  <c r="T56" i="9"/>
  <c r="V56" i="9" s="1"/>
  <c r="J55" i="20"/>
  <c r="T5" i="9"/>
  <c r="V5" i="9" s="1"/>
  <c r="J4" i="20"/>
  <c r="T9" i="9"/>
  <c r="V9" i="9" s="1"/>
  <c r="J8" i="20"/>
  <c r="T13" i="9"/>
  <c r="V13" i="9" s="1"/>
  <c r="J12" i="20"/>
  <c r="T17" i="9"/>
  <c r="V17" i="9" s="1"/>
  <c r="J16" i="20"/>
  <c r="T21" i="9"/>
  <c r="V21" i="9" s="1"/>
  <c r="J20" i="20"/>
  <c r="T25" i="9"/>
  <c r="V25" i="9" s="1"/>
  <c r="J24" i="20"/>
  <c r="T29" i="9"/>
  <c r="V29" i="9" s="1"/>
  <c r="J28" i="20"/>
  <c r="T37" i="9"/>
  <c r="V37" i="9" s="1"/>
  <c r="J36" i="20"/>
  <c r="T41" i="9"/>
  <c r="V41" i="9" s="1"/>
  <c r="J40" i="20"/>
  <c r="T45" i="9"/>
  <c r="V45" i="9" s="1"/>
  <c r="J44" i="20"/>
  <c r="T49" i="9"/>
  <c r="V49" i="9" s="1"/>
  <c r="J48" i="20"/>
  <c r="T53" i="9"/>
  <c r="V53" i="9" s="1"/>
  <c r="J52" i="20"/>
  <c r="T57" i="9"/>
  <c r="V57" i="9" s="1"/>
  <c r="J56" i="20"/>
  <c r="T7" i="9"/>
  <c r="V7" i="9" s="1"/>
  <c r="J6" i="20"/>
  <c r="T11" i="9"/>
  <c r="V11" i="9" s="1"/>
  <c r="J10" i="20"/>
  <c r="T15" i="9"/>
  <c r="V15" i="9" s="1"/>
  <c r="J14" i="20"/>
  <c r="T19" i="9"/>
  <c r="V19" i="9" s="1"/>
  <c r="J18" i="20"/>
  <c r="T23" i="9"/>
  <c r="V23" i="9" s="1"/>
  <c r="J22" i="20"/>
  <c r="T27" i="9"/>
  <c r="V27" i="9" s="1"/>
  <c r="J26" i="20"/>
  <c r="T31" i="9"/>
  <c r="V31" i="9" s="1"/>
  <c r="J30" i="20"/>
  <c r="T35" i="9"/>
  <c r="V35" i="9" s="1"/>
  <c r="J34" i="20"/>
  <c r="T39" i="9"/>
  <c r="V39" i="9" s="1"/>
  <c r="J38" i="20"/>
  <c r="T43" i="9"/>
  <c r="V43" i="9" s="1"/>
  <c r="J42" i="20"/>
  <c r="T47" i="9"/>
  <c r="V47" i="9" s="1"/>
  <c r="J46" i="20"/>
  <c r="T51" i="9"/>
  <c r="V51" i="9" s="1"/>
  <c r="J50" i="20"/>
  <c r="T55" i="9"/>
  <c r="V55" i="9" s="1"/>
  <c r="J54" i="20"/>
  <c r="T8" i="9"/>
  <c r="V8" i="9" s="1"/>
  <c r="J7" i="20"/>
  <c r="T16" i="9"/>
  <c r="V16" i="9" s="1"/>
  <c r="J15" i="20"/>
  <c r="T24" i="9"/>
  <c r="V24" i="9" s="1"/>
  <c r="J23" i="20"/>
  <c r="T32" i="9"/>
  <c r="V32" i="9" s="1"/>
  <c r="J31" i="20"/>
  <c r="T40" i="9"/>
  <c r="V40" i="9" s="1"/>
  <c r="J39" i="20"/>
  <c r="T48" i="9"/>
  <c r="V48" i="9" s="1"/>
  <c r="J47" i="20"/>
  <c r="T6" i="9"/>
  <c r="J5" i="20"/>
  <c r="T10" i="9"/>
  <c r="V10" i="9" s="1"/>
  <c r="J9" i="20"/>
  <c r="T14" i="9"/>
  <c r="V14" i="9" s="1"/>
  <c r="J13" i="20"/>
  <c r="T18" i="9"/>
  <c r="V18" i="9" s="1"/>
  <c r="J17" i="20"/>
  <c r="T22" i="9"/>
  <c r="V22" i="9" s="1"/>
  <c r="J21" i="20"/>
  <c r="T26" i="9"/>
  <c r="V26" i="9" s="1"/>
  <c r="J25" i="20"/>
  <c r="T30" i="9"/>
  <c r="V30" i="9" s="1"/>
  <c r="J29" i="20"/>
  <c r="T34" i="9"/>
  <c r="V34" i="9" s="1"/>
  <c r="J33" i="20"/>
  <c r="T38" i="9"/>
  <c r="V38" i="9" s="1"/>
  <c r="J37" i="20"/>
  <c r="T42" i="9"/>
  <c r="V42" i="9" s="1"/>
  <c r="J41" i="20"/>
  <c r="T46" i="9"/>
  <c r="V46" i="9" s="1"/>
  <c r="J45" i="20"/>
  <c r="T50" i="9"/>
  <c r="V50" i="9" s="1"/>
  <c r="J49" i="20"/>
  <c r="T54" i="9"/>
  <c r="V54" i="9" s="1"/>
  <c r="J53" i="20"/>
  <c r="Y4" i="10"/>
  <c r="AA4" i="10" s="1"/>
  <c r="K3" i="20"/>
  <c r="Y12" i="10"/>
  <c r="AA12" i="10" s="1"/>
  <c r="K11" i="20"/>
  <c r="Y20" i="10"/>
  <c r="AA20" i="10" s="1"/>
  <c r="K19" i="20"/>
  <c r="Y28" i="10"/>
  <c r="AA28" i="10" s="1"/>
  <c r="K27" i="20"/>
  <c r="Y37" i="10"/>
  <c r="AA37" i="10" s="1"/>
  <c r="K36" i="20"/>
  <c r="Y45" i="10"/>
  <c r="AA45" i="10" s="1"/>
  <c r="K44" i="20"/>
  <c r="Y53" i="10"/>
  <c r="AA53" i="10" s="1"/>
  <c r="K52" i="20"/>
  <c r="Y9" i="10"/>
  <c r="AA9" i="10" s="1"/>
  <c r="K8" i="20"/>
  <c r="Y17" i="10"/>
  <c r="AA17" i="10" s="1"/>
  <c r="K16" i="20"/>
  <c r="Y29" i="10"/>
  <c r="AA29" i="10" s="1"/>
  <c r="K28" i="20"/>
  <c r="Y42" i="10"/>
  <c r="AA42" i="10" s="1"/>
  <c r="K41" i="20"/>
  <c r="Y50" i="10"/>
  <c r="AA50" i="10" s="1"/>
  <c r="K49" i="20"/>
  <c r="Y6" i="10"/>
  <c r="AA6" i="10" s="1"/>
  <c r="K5" i="20"/>
  <c r="Y10" i="10"/>
  <c r="AA10" i="10" s="1"/>
  <c r="K9" i="20"/>
  <c r="Y14" i="10"/>
  <c r="AA14" i="10" s="1"/>
  <c r="K13" i="20"/>
  <c r="Y18" i="10"/>
  <c r="AA18" i="10" s="1"/>
  <c r="K17" i="20"/>
  <c r="Y22" i="10"/>
  <c r="AA22" i="10" s="1"/>
  <c r="K21" i="20"/>
  <c r="Y26" i="10"/>
  <c r="AA26" i="10" s="1"/>
  <c r="K25" i="20"/>
  <c r="Y30" i="10"/>
  <c r="AA30" i="10" s="1"/>
  <c r="K29" i="20"/>
  <c r="Y39" i="10"/>
  <c r="AA39" i="10" s="1"/>
  <c r="K38" i="20"/>
  <c r="Y43" i="10"/>
  <c r="AA43" i="10" s="1"/>
  <c r="K42" i="20"/>
  <c r="Y47" i="10"/>
  <c r="AA47" i="10" s="1"/>
  <c r="K46" i="20"/>
  <c r="Y51" i="10"/>
  <c r="AA51" i="10" s="1"/>
  <c r="K50" i="20"/>
  <c r="Y55" i="10"/>
  <c r="AA55" i="10" s="1"/>
  <c r="K54" i="20"/>
  <c r="Y8" i="10"/>
  <c r="AA8" i="10" s="1"/>
  <c r="K7" i="20"/>
  <c r="Y16" i="10"/>
  <c r="AA16" i="10" s="1"/>
  <c r="K15" i="20"/>
  <c r="Y24" i="10"/>
  <c r="AA24" i="10" s="1"/>
  <c r="K23" i="20"/>
  <c r="Y32" i="10"/>
  <c r="AA32" i="10" s="1"/>
  <c r="K31" i="20"/>
  <c r="Y41" i="10"/>
  <c r="AA41" i="10" s="1"/>
  <c r="K40" i="20"/>
  <c r="Y49" i="10"/>
  <c r="AA49" i="10" s="1"/>
  <c r="K48" i="20"/>
  <c r="Y57" i="10"/>
  <c r="AA57" i="10" s="1"/>
  <c r="K56" i="20"/>
  <c r="Y5" i="10"/>
  <c r="AA5" i="10" s="1"/>
  <c r="K4" i="20"/>
  <c r="Y13" i="10"/>
  <c r="AA13" i="10" s="1"/>
  <c r="K12" i="20"/>
  <c r="Y21" i="10"/>
  <c r="AA21" i="10" s="1"/>
  <c r="K20" i="20"/>
  <c r="Y25" i="10"/>
  <c r="AA25" i="10" s="1"/>
  <c r="K24" i="20"/>
  <c r="Y38" i="10"/>
  <c r="AA38" i="10" s="1"/>
  <c r="K37" i="20"/>
  <c r="Y46" i="10"/>
  <c r="AA46" i="10" s="1"/>
  <c r="K45" i="20"/>
  <c r="Y54" i="10"/>
  <c r="AA54" i="10" s="1"/>
  <c r="K53" i="20"/>
  <c r="Y7" i="10"/>
  <c r="AA7" i="10" s="1"/>
  <c r="K6" i="20"/>
  <c r="Y11" i="10"/>
  <c r="AA11" i="10" s="1"/>
  <c r="K10" i="20"/>
  <c r="Y15" i="10"/>
  <c r="AA15" i="10" s="1"/>
  <c r="K14" i="20"/>
  <c r="Y19" i="10"/>
  <c r="AA19" i="10" s="1"/>
  <c r="K18" i="20"/>
  <c r="Y23" i="10"/>
  <c r="AA23" i="10" s="1"/>
  <c r="K22" i="20"/>
  <c r="Y27" i="10"/>
  <c r="AA27" i="10" s="1"/>
  <c r="K26" i="20"/>
  <c r="Y31" i="10"/>
  <c r="AA31" i="10" s="1"/>
  <c r="K30" i="20"/>
  <c r="Y36" i="10"/>
  <c r="AA36" i="10" s="1"/>
  <c r="K35" i="20"/>
  <c r="Y40" i="10"/>
  <c r="AA40" i="10" s="1"/>
  <c r="K39" i="20"/>
  <c r="Y44" i="10"/>
  <c r="AA44" i="10" s="1"/>
  <c r="K43" i="20"/>
  <c r="Y48" i="10"/>
  <c r="AA48" i="10" s="1"/>
  <c r="K47" i="20"/>
  <c r="Y52" i="10"/>
  <c r="AA52" i="10" s="1"/>
  <c r="K51" i="20"/>
  <c r="Y56" i="10"/>
  <c r="AA56" i="10" s="1"/>
  <c r="K55" i="20"/>
  <c r="Y35" i="10"/>
  <c r="AA35" i="10" s="1"/>
  <c r="K34" i="20"/>
  <c r="U35" i="11"/>
  <c r="W35" i="11" s="1"/>
  <c r="L34" i="20"/>
  <c r="U34" i="11"/>
  <c r="W34" i="11" s="1"/>
  <c r="L33" i="20"/>
  <c r="W34" i="12"/>
  <c r="Y34" i="12" s="1"/>
  <c r="M33" i="20"/>
  <c r="T7" i="13"/>
  <c r="V7" i="13" s="1"/>
  <c r="N6" i="20"/>
  <c r="T11" i="13"/>
  <c r="V11" i="13" s="1"/>
  <c r="N10" i="20"/>
  <c r="T15" i="13"/>
  <c r="V15" i="13" s="1"/>
  <c r="N14" i="20"/>
  <c r="T19" i="13"/>
  <c r="V19" i="13" s="1"/>
  <c r="N18" i="20"/>
  <c r="T23" i="13"/>
  <c r="V23" i="13" s="1"/>
  <c r="N22" i="20"/>
  <c r="T27" i="13"/>
  <c r="V27" i="13" s="1"/>
  <c r="N26" i="20"/>
  <c r="T31" i="13"/>
  <c r="V31" i="13" s="1"/>
  <c r="N30" i="20"/>
  <c r="T35" i="13"/>
  <c r="V35" i="13" s="1"/>
  <c r="N34" i="20"/>
  <c r="T39" i="13"/>
  <c r="V39" i="13" s="1"/>
  <c r="N38" i="20"/>
  <c r="T43" i="13"/>
  <c r="V43" i="13" s="1"/>
  <c r="N42" i="20"/>
  <c r="T47" i="13"/>
  <c r="V47" i="13" s="1"/>
  <c r="N46" i="20"/>
  <c r="T51" i="13"/>
  <c r="V51" i="13" s="1"/>
  <c r="N50" i="20"/>
  <c r="T55" i="13"/>
  <c r="V55" i="13" s="1"/>
  <c r="N54" i="20"/>
  <c r="T4" i="13"/>
  <c r="V4" i="13" s="1"/>
  <c r="N3" i="20"/>
  <c r="T8" i="13"/>
  <c r="V8" i="13" s="1"/>
  <c r="N7" i="20"/>
  <c r="T12" i="13"/>
  <c r="V12" i="13" s="1"/>
  <c r="N11" i="20"/>
  <c r="T16" i="13"/>
  <c r="V16" i="13" s="1"/>
  <c r="N15" i="20"/>
  <c r="T20" i="13"/>
  <c r="V20" i="13" s="1"/>
  <c r="N19" i="20"/>
  <c r="T24" i="13"/>
  <c r="V24" i="13" s="1"/>
  <c r="N23" i="20"/>
  <c r="T28" i="13"/>
  <c r="V28" i="13" s="1"/>
  <c r="N27" i="20"/>
  <c r="T32" i="13"/>
  <c r="V32" i="13" s="1"/>
  <c r="N31" i="20"/>
  <c r="T36" i="13"/>
  <c r="V36" i="13" s="1"/>
  <c r="N35" i="20"/>
  <c r="T40" i="13"/>
  <c r="V40" i="13" s="1"/>
  <c r="N39" i="20"/>
  <c r="T44" i="13"/>
  <c r="V44" i="13" s="1"/>
  <c r="N43" i="20"/>
  <c r="T48" i="13"/>
  <c r="V48" i="13" s="1"/>
  <c r="N47" i="20"/>
  <c r="T52" i="13"/>
  <c r="V52" i="13" s="1"/>
  <c r="N51" i="20"/>
  <c r="T56" i="13"/>
  <c r="V56" i="13" s="1"/>
  <c r="N55" i="20"/>
  <c r="T5" i="13"/>
  <c r="V5" i="13" s="1"/>
  <c r="N4" i="20"/>
  <c r="T9" i="13"/>
  <c r="V9" i="13" s="1"/>
  <c r="N8" i="20"/>
  <c r="T13" i="13"/>
  <c r="V13" i="13" s="1"/>
  <c r="N12" i="20"/>
  <c r="T17" i="13"/>
  <c r="V17" i="13" s="1"/>
  <c r="N16" i="20"/>
  <c r="T21" i="13"/>
  <c r="V21" i="13" s="1"/>
  <c r="N20" i="20"/>
  <c r="T25" i="13"/>
  <c r="V25" i="13" s="1"/>
  <c r="N24" i="20"/>
  <c r="T29" i="13"/>
  <c r="V29" i="13" s="1"/>
  <c r="N28" i="20"/>
  <c r="T37" i="13"/>
  <c r="V37" i="13" s="1"/>
  <c r="N36" i="20"/>
  <c r="T41" i="13"/>
  <c r="V41" i="13" s="1"/>
  <c r="N40" i="20"/>
  <c r="T45" i="13"/>
  <c r="V45" i="13" s="1"/>
  <c r="N44" i="20"/>
  <c r="T49" i="13"/>
  <c r="V49" i="13" s="1"/>
  <c r="N48" i="20"/>
  <c r="T53" i="13"/>
  <c r="V53" i="13" s="1"/>
  <c r="N52" i="20"/>
  <c r="T57" i="13"/>
  <c r="V57" i="13" s="1"/>
  <c r="N56" i="20"/>
  <c r="T6" i="13"/>
  <c r="V6" i="13" s="1"/>
  <c r="N5" i="20"/>
  <c r="T10" i="13"/>
  <c r="V10" i="13" s="1"/>
  <c r="N9" i="20"/>
  <c r="T14" i="13"/>
  <c r="V14" i="13" s="1"/>
  <c r="N13" i="20"/>
  <c r="T18" i="13"/>
  <c r="V18" i="13" s="1"/>
  <c r="N17" i="20"/>
  <c r="T22" i="13"/>
  <c r="V22" i="13" s="1"/>
  <c r="N21" i="20"/>
  <c r="T26" i="13"/>
  <c r="V26" i="13" s="1"/>
  <c r="N25" i="20"/>
  <c r="T30" i="13"/>
  <c r="V30" i="13" s="1"/>
  <c r="N29" i="20"/>
  <c r="T34" i="13"/>
  <c r="V34" i="13" s="1"/>
  <c r="N33" i="20"/>
  <c r="T38" i="13"/>
  <c r="V38" i="13" s="1"/>
  <c r="N37" i="20"/>
  <c r="T42" i="13"/>
  <c r="V42" i="13" s="1"/>
  <c r="N41" i="20"/>
  <c r="T46" i="13"/>
  <c r="V46" i="13" s="1"/>
  <c r="N45" i="20"/>
  <c r="T50" i="13"/>
  <c r="V50" i="13" s="1"/>
  <c r="N49" i="20"/>
  <c r="T54" i="13"/>
  <c r="V54" i="13" s="1"/>
  <c r="N53" i="20"/>
  <c r="T11" i="14"/>
  <c r="V11" i="14" s="1"/>
  <c r="O10" i="20"/>
  <c r="T19" i="14"/>
  <c r="V19" i="14" s="1"/>
  <c r="O18" i="20"/>
  <c r="T31" i="14"/>
  <c r="V31" i="14" s="1"/>
  <c r="O30" i="20"/>
  <c r="T39" i="14"/>
  <c r="V39" i="14" s="1"/>
  <c r="O38" i="20"/>
  <c r="T47" i="14"/>
  <c r="V47" i="14" s="1"/>
  <c r="O46" i="20"/>
  <c r="T51" i="14"/>
  <c r="V51" i="14" s="1"/>
  <c r="O50" i="20"/>
  <c r="T8" i="14"/>
  <c r="V8" i="14" s="1"/>
  <c r="O7" i="20"/>
  <c r="T16" i="14"/>
  <c r="V16" i="14" s="1"/>
  <c r="O15" i="20"/>
  <c r="T24" i="14"/>
  <c r="V24" i="14" s="1"/>
  <c r="O23" i="20"/>
  <c r="T32" i="14"/>
  <c r="V32" i="14" s="1"/>
  <c r="O31" i="20"/>
  <c r="T36" i="14"/>
  <c r="V36" i="14" s="1"/>
  <c r="O35" i="20"/>
  <c r="T44" i="14"/>
  <c r="V44" i="14" s="1"/>
  <c r="O43" i="20"/>
  <c r="T52" i="14"/>
  <c r="V52" i="14" s="1"/>
  <c r="O51" i="20"/>
  <c r="T56" i="14"/>
  <c r="V56" i="14" s="1"/>
  <c r="O55" i="20"/>
  <c r="T5" i="14"/>
  <c r="V5" i="14" s="1"/>
  <c r="O4" i="20"/>
  <c r="T9" i="14"/>
  <c r="V9" i="14" s="1"/>
  <c r="O8" i="20"/>
  <c r="T13" i="14"/>
  <c r="V13" i="14" s="1"/>
  <c r="O12" i="20"/>
  <c r="T17" i="14"/>
  <c r="V17" i="14" s="1"/>
  <c r="O16" i="20"/>
  <c r="T21" i="14"/>
  <c r="V21" i="14" s="1"/>
  <c r="O20" i="20"/>
  <c r="T25" i="14"/>
  <c r="V25" i="14" s="1"/>
  <c r="O24" i="20"/>
  <c r="T29" i="14"/>
  <c r="V29" i="14" s="1"/>
  <c r="O28" i="20"/>
  <c r="T37" i="14"/>
  <c r="V37" i="14" s="1"/>
  <c r="O36" i="20"/>
  <c r="T41" i="14"/>
  <c r="V41" i="14" s="1"/>
  <c r="O40" i="20"/>
  <c r="T45" i="14"/>
  <c r="V45" i="14" s="1"/>
  <c r="O44" i="20"/>
  <c r="T49" i="14"/>
  <c r="V49" i="14" s="1"/>
  <c r="O48" i="20"/>
  <c r="T53" i="14"/>
  <c r="V53" i="14" s="1"/>
  <c r="O52" i="20"/>
  <c r="T57" i="14"/>
  <c r="V57" i="14" s="1"/>
  <c r="O56" i="20"/>
  <c r="T7" i="14"/>
  <c r="O6" i="20"/>
  <c r="T15" i="14"/>
  <c r="V15" i="14" s="1"/>
  <c r="O14" i="20"/>
  <c r="T23" i="14"/>
  <c r="V23" i="14" s="1"/>
  <c r="O22" i="20"/>
  <c r="T27" i="14"/>
  <c r="V27" i="14" s="1"/>
  <c r="O26" i="20"/>
  <c r="T43" i="14"/>
  <c r="V43" i="14" s="1"/>
  <c r="O42" i="20"/>
  <c r="T55" i="14"/>
  <c r="V55" i="14" s="1"/>
  <c r="O54" i="20"/>
  <c r="T4" i="14"/>
  <c r="V4" i="14" s="1"/>
  <c r="O3" i="20"/>
  <c r="T12" i="14"/>
  <c r="V12" i="14" s="1"/>
  <c r="O11" i="20"/>
  <c r="T20" i="14"/>
  <c r="V20" i="14" s="1"/>
  <c r="O19" i="20"/>
  <c r="T28" i="14"/>
  <c r="V28" i="14" s="1"/>
  <c r="O27" i="20"/>
  <c r="T40" i="14"/>
  <c r="V40" i="14" s="1"/>
  <c r="O39" i="20"/>
  <c r="T48" i="14"/>
  <c r="V48" i="14" s="1"/>
  <c r="O47" i="20"/>
  <c r="T6" i="14"/>
  <c r="V6" i="14" s="1"/>
  <c r="O5" i="20"/>
  <c r="T10" i="14"/>
  <c r="V10" i="14" s="1"/>
  <c r="O9" i="20"/>
  <c r="T14" i="14"/>
  <c r="V14" i="14" s="1"/>
  <c r="O13" i="20"/>
  <c r="T18" i="14"/>
  <c r="V18" i="14" s="1"/>
  <c r="O17" i="20"/>
  <c r="T22" i="14"/>
  <c r="V22" i="14" s="1"/>
  <c r="O21" i="20"/>
  <c r="T26" i="14"/>
  <c r="V26" i="14" s="1"/>
  <c r="O25" i="20"/>
  <c r="T30" i="14"/>
  <c r="V30" i="14" s="1"/>
  <c r="O29" i="20"/>
  <c r="T38" i="14"/>
  <c r="V38" i="14" s="1"/>
  <c r="O37" i="20"/>
  <c r="T42" i="14"/>
  <c r="V42" i="14" s="1"/>
  <c r="O41" i="20"/>
  <c r="T46" i="14"/>
  <c r="V46" i="14" s="1"/>
  <c r="O45" i="20"/>
  <c r="T50" i="14"/>
  <c r="V50" i="14" s="1"/>
  <c r="O49" i="20"/>
  <c r="T54" i="14"/>
  <c r="V54" i="14" s="1"/>
  <c r="O53" i="20"/>
  <c r="T35" i="14"/>
  <c r="V35" i="14" s="1"/>
  <c r="O34" i="20"/>
  <c r="T34" i="14"/>
  <c r="V34" i="14" s="1"/>
  <c r="O33" i="20"/>
  <c r="Q65" i="19"/>
  <c r="U7" i="16"/>
  <c r="U64" i="16" s="1"/>
  <c r="O37" i="3"/>
  <c r="Q37" i="3" s="1"/>
  <c r="E35" i="20"/>
  <c r="O36" i="3"/>
  <c r="Q36" i="3" s="1"/>
  <c r="E34" i="20"/>
  <c r="O35" i="3"/>
  <c r="E33" i="20"/>
  <c r="V48" i="2"/>
  <c r="X48" i="2" s="1"/>
  <c r="D47" i="20"/>
  <c r="V27" i="2"/>
  <c r="X27" i="2" s="1"/>
  <c r="D26" i="20"/>
  <c r="S39" i="19"/>
  <c r="S65" i="19" s="1"/>
  <c r="L64" i="18"/>
  <c r="X36" i="2"/>
  <c r="AB62" i="5"/>
  <c r="AA58" i="10"/>
  <c r="H60" i="7"/>
  <c r="H56" i="7"/>
  <c r="H52" i="7"/>
  <c r="H44" i="7"/>
  <c r="H40" i="7"/>
  <c r="H36" i="7"/>
  <c r="H32" i="7"/>
  <c r="H28" i="7"/>
  <c r="H24" i="7"/>
  <c r="H20" i="7"/>
  <c r="H16" i="7"/>
  <c r="H9" i="7"/>
  <c r="X25" i="2"/>
  <c r="Q60" i="3"/>
  <c r="H48" i="7"/>
  <c r="X58" i="2"/>
  <c r="X35" i="2"/>
  <c r="X44" i="2"/>
  <c r="X42" i="2"/>
  <c r="T41" i="4"/>
  <c r="AB59" i="5"/>
  <c r="X46" i="2"/>
  <c r="X52" i="2"/>
  <c r="AB58" i="5"/>
  <c r="AA59" i="10"/>
  <c r="AA63" i="10"/>
  <c r="H59" i="7"/>
  <c r="H55" i="7"/>
  <c r="H51" i="7"/>
  <c r="H47" i="7"/>
  <c r="H43" i="7"/>
  <c r="H39" i="7"/>
  <c r="H35" i="7"/>
  <c r="H31" i="7"/>
  <c r="H27" i="7"/>
  <c r="H23" i="7"/>
  <c r="H19" i="7"/>
  <c r="H15" i="7"/>
  <c r="H12" i="7"/>
  <c r="H8" i="7"/>
  <c r="H5" i="7"/>
  <c r="W5" i="15"/>
  <c r="W9" i="15"/>
  <c r="W21" i="15"/>
  <c r="AA62" i="10"/>
  <c r="H62" i="7"/>
  <c r="H57" i="7"/>
  <c r="H53" i="7"/>
  <c r="H49" i="7"/>
  <c r="H45" i="7"/>
  <c r="H41" i="7"/>
  <c r="H37" i="7"/>
  <c r="H29" i="7"/>
  <c r="H25" i="7"/>
  <c r="H21" i="7"/>
  <c r="H17" i="7"/>
  <c r="H13" i="7"/>
  <c r="H10" i="7"/>
  <c r="H6" i="7"/>
  <c r="Y64" i="17"/>
  <c r="AA60" i="10"/>
  <c r="H63" i="7"/>
  <c r="H58" i="7"/>
  <c r="H54" i="7"/>
  <c r="H50" i="7"/>
  <c r="H46" i="7"/>
  <c r="H42" i="7"/>
  <c r="H38" i="7"/>
  <c r="H34" i="7"/>
  <c r="H30" i="7"/>
  <c r="H26" i="7"/>
  <c r="H22" i="7"/>
  <c r="H18" i="7"/>
  <c r="H14" i="7"/>
  <c r="H11" i="7"/>
  <c r="H7" i="7"/>
  <c r="Y56" i="12"/>
  <c r="W15" i="15"/>
  <c r="W55" i="15"/>
  <c r="W63" i="15"/>
  <c r="W14" i="15"/>
  <c r="W34" i="15"/>
  <c r="W54" i="15"/>
  <c r="X4" i="2"/>
  <c r="H4" i="7"/>
  <c r="F64" i="7"/>
  <c r="U64" i="15" l="1"/>
  <c r="U61" i="20"/>
  <c r="V61" i="20" s="1"/>
  <c r="U59" i="20"/>
  <c r="V59" i="20" s="1"/>
  <c r="U58" i="20"/>
  <c r="V58" i="20" s="1"/>
  <c r="U63" i="20"/>
  <c r="V63" i="20" s="1"/>
  <c r="U62" i="20"/>
  <c r="V62" i="20" s="1"/>
  <c r="U60" i="20"/>
  <c r="V60" i="20" s="1"/>
  <c r="R64" i="4"/>
  <c r="Z64" i="5"/>
  <c r="V64" i="2"/>
  <c r="T64" i="14"/>
  <c r="W64" i="12"/>
  <c r="AA64" i="6"/>
  <c r="U38" i="20"/>
  <c r="V38" i="20" s="1"/>
  <c r="U51" i="20"/>
  <c r="V51" i="20" s="1"/>
  <c r="U18" i="20"/>
  <c r="V18" i="20" s="1"/>
  <c r="U27" i="20"/>
  <c r="V27" i="20" s="1"/>
  <c r="U15" i="20"/>
  <c r="V15" i="20" s="1"/>
  <c r="U41" i="20"/>
  <c r="V41" i="20" s="1"/>
  <c r="U45" i="20"/>
  <c r="V45" i="20" s="1"/>
  <c r="U21" i="20"/>
  <c r="V21" i="20" s="1"/>
  <c r="U10" i="20"/>
  <c r="V10" i="20" s="1"/>
  <c r="U46" i="20"/>
  <c r="V46" i="20" s="1"/>
  <c r="U56" i="20"/>
  <c r="V56" i="20" s="1"/>
  <c r="U30" i="20"/>
  <c r="V30" i="20" s="1"/>
  <c r="Y64" i="6"/>
  <c r="U22" i="20"/>
  <c r="V22" i="20" s="1"/>
  <c r="T64" i="9"/>
  <c r="V6" i="9"/>
  <c r="V64" i="9" s="1"/>
  <c r="U24" i="20"/>
  <c r="V24" i="20" s="1"/>
  <c r="U6" i="20"/>
  <c r="V6" i="20" s="1"/>
  <c r="V64" i="8"/>
  <c r="U14" i="20"/>
  <c r="V14" i="20" s="1"/>
  <c r="U50" i="20"/>
  <c r="V50" i="20" s="1"/>
  <c r="U52" i="20"/>
  <c r="V52" i="20" s="1"/>
  <c r="U36" i="20"/>
  <c r="V36" i="20" s="1"/>
  <c r="U4" i="20"/>
  <c r="V4" i="20" s="1"/>
  <c r="U42" i="20"/>
  <c r="V42" i="20" s="1"/>
  <c r="U31" i="20"/>
  <c r="V31" i="20" s="1"/>
  <c r="U9" i="20"/>
  <c r="V9" i="20" s="1"/>
  <c r="U55" i="20"/>
  <c r="V55" i="20" s="1"/>
  <c r="U54" i="20"/>
  <c r="V54" i="20" s="1"/>
  <c r="U7" i="20"/>
  <c r="V7" i="20" s="1"/>
  <c r="U16" i="20"/>
  <c r="V16" i="20" s="1"/>
  <c r="U25" i="20"/>
  <c r="V25" i="20" s="1"/>
  <c r="U8" i="20"/>
  <c r="V8" i="20" s="1"/>
  <c r="U17" i="20"/>
  <c r="V17" i="20" s="1"/>
  <c r="U64" i="11"/>
  <c r="U34" i="20"/>
  <c r="V34" i="20" s="1"/>
  <c r="U53" i="20"/>
  <c r="V53" i="20" s="1"/>
  <c r="U37" i="20"/>
  <c r="V37" i="20" s="1"/>
  <c r="U11" i="20"/>
  <c r="V11" i="20" s="1"/>
  <c r="U44" i="20"/>
  <c r="V44" i="20" s="1"/>
  <c r="U43" i="20"/>
  <c r="V43" i="20" s="1"/>
  <c r="T64" i="13"/>
  <c r="U47" i="20"/>
  <c r="V47" i="20" s="1"/>
  <c r="U35" i="20"/>
  <c r="V35" i="20" s="1"/>
  <c r="U49" i="20"/>
  <c r="V49" i="20" s="1"/>
  <c r="U29" i="20"/>
  <c r="V29" i="20" s="1"/>
  <c r="U13" i="20"/>
  <c r="V13" i="20" s="1"/>
  <c r="U5" i="20"/>
  <c r="V5" i="20" s="1"/>
  <c r="U39" i="20"/>
  <c r="V39" i="20" s="1"/>
  <c r="U19" i="20"/>
  <c r="V19" i="20" s="1"/>
  <c r="U48" i="20"/>
  <c r="V48" i="20" s="1"/>
  <c r="U40" i="20"/>
  <c r="V40" i="20" s="1"/>
  <c r="U28" i="20"/>
  <c r="V28" i="20" s="1"/>
  <c r="U20" i="20"/>
  <c r="V20" i="20" s="1"/>
  <c r="U12" i="20"/>
  <c r="V12" i="20" s="1"/>
  <c r="U23" i="20"/>
  <c r="V23" i="20" s="1"/>
  <c r="U26" i="20"/>
  <c r="V26" i="20" s="1"/>
  <c r="V7" i="14"/>
  <c r="V64" i="14" s="1"/>
  <c r="O65" i="3"/>
  <c r="Q35" i="3"/>
  <c r="Q65" i="3" s="1"/>
  <c r="AB64" i="5"/>
  <c r="T64" i="4"/>
  <c r="V64" i="13"/>
  <c r="U3" i="20"/>
  <c r="H64" i="7"/>
  <c r="Y64" i="12"/>
  <c r="X64" i="2"/>
  <c r="X64" i="8"/>
  <c r="W64" i="11"/>
  <c r="W64" i="15"/>
  <c r="V3" i="20" l="1"/>
  <c r="W34" i="10"/>
  <c r="K33" i="20" s="1"/>
  <c r="U33" i="20" s="1"/>
  <c r="V33" i="20" s="1"/>
  <c r="Y34" i="10" l="1"/>
  <c r="Y64" i="10" s="1"/>
  <c r="V64" i="20"/>
  <c r="V65" i="20" s="1"/>
  <c r="AA34" i="10" l="1"/>
  <c r="AA64" i="10" s="1"/>
</calcChain>
</file>

<file path=xl/sharedStrings.xml><?xml version="1.0" encoding="utf-8"?>
<sst xmlns="http://schemas.openxmlformats.org/spreadsheetml/2006/main" count="3099" uniqueCount="368">
  <si>
    <t>VZ: Provádění pravidelných revizí elektroinstalace, nouzového osvětlení, elektrických spotřebičů a hromosvodů</t>
  </si>
  <si>
    <t>Lhůtník pro KONTROLNÍ ČINNOST - REVIZE ELEKTRO</t>
  </si>
  <si>
    <t>Příloha č. 3</t>
  </si>
  <si>
    <t>Dodavatel doplní pouze žlutě podbarvená políčka</t>
  </si>
  <si>
    <t>Revize</t>
  </si>
  <si>
    <t>Perioda</t>
  </si>
  <si>
    <t>HROMOSVODY</t>
  </si>
  <si>
    <t>budovy - AB, dílny apod.</t>
  </si>
  <si>
    <t>let</t>
  </si>
  <si>
    <r>
      <rPr>
        <b/>
        <sz val="11"/>
        <color indexed="8"/>
        <rFont val="Calibri"/>
        <family val="2"/>
        <charset val="238"/>
      </rPr>
      <t>BENCALOR</t>
    </r>
    <r>
      <rPr>
        <sz val="10"/>
        <rFont val="Arial"/>
        <family val="2"/>
        <charset val="238"/>
      </rPr>
      <t xml:space="preserve"> - čerpací stanice PHM</t>
    </r>
  </si>
  <si>
    <t>roky</t>
  </si>
  <si>
    <t>sklad hořlavých kapalin</t>
  </si>
  <si>
    <t>uzemnění solanky</t>
  </si>
  <si>
    <t>ELEKTROINSTALACE</t>
  </si>
  <si>
    <t>budovy AB, dílny, garáže</t>
  </si>
  <si>
    <t>zastřešené stání motorových vozidel</t>
  </si>
  <si>
    <t xml:space="preserve">sklad hořlavých kapalin, pneu </t>
  </si>
  <si>
    <t>sklady soli</t>
  </si>
  <si>
    <t>rok</t>
  </si>
  <si>
    <r>
      <rPr>
        <b/>
        <sz val="11"/>
        <color indexed="8"/>
        <rFont val="Calibri"/>
        <family val="2"/>
        <charset val="238"/>
      </rPr>
      <t>BENCALOR -</t>
    </r>
    <r>
      <rPr>
        <sz val="10"/>
        <rFont val="Arial"/>
        <family val="2"/>
        <charset val="238"/>
      </rPr>
      <t xml:space="preserve"> stanice PHM</t>
    </r>
  </si>
  <si>
    <t>zásobník asfaltu</t>
  </si>
  <si>
    <t>přístřešek solanky</t>
  </si>
  <si>
    <t>budova u mycí rampy</t>
  </si>
  <si>
    <t>mycí rampa</t>
  </si>
  <si>
    <t>venkovní osvětlení</t>
  </si>
  <si>
    <t>nouzové osvětlení</t>
  </si>
  <si>
    <t>kabelové rozvody</t>
  </si>
  <si>
    <t>zařízení strojní - pevné</t>
  </si>
  <si>
    <t>pojízdné stroje</t>
  </si>
  <si>
    <t>svářecí zařízení</t>
  </si>
  <si>
    <t>měsíců</t>
  </si>
  <si>
    <t>prodlužovací kabely</t>
  </si>
  <si>
    <t>elektrické nářadí</t>
  </si>
  <si>
    <t>elektro spotřebiče (konvice apod.)</t>
  </si>
  <si>
    <t>Firma:</t>
  </si>
  <si>
    <t>sídlo:</t>
  </si>
  <si>
    <t>IČO:</t>
  </si>
  <si>
    <t>Telefon:</t>
  </si>
  <si>
    <t>Jméno osoby oprávněné jednat za kontrolora:</t>
  </si>
  <si>
    <t xml:space="preserve">Předpoklad počtu revidovaných zařízení se může během období měnit. </t>
  </si>
  <si>
    <t>Oblast "Západ"</t>
  </si>
  <si>
    <t>Středisko</t>
  </si>
  <si>
    <t>revidovaná místa</t>
  </si>
  <si>
    <t>počet budov</t>
  </si>
  <si>
    <t>počet pracovišť</t>
  </si>
  <si>
    <t>*</t>
  </si>
  <si>
    <t>41 - Chrudim</t>
  </si>
  <si>
    <t>10</t>
  </si>
  <si>
    <t>Vejvanovice</t>
  </si>
  <si>
    <t>1</t>
  </si>
  <si>
    <t>42 - Luže</t>
  </si>
  <si>
    <t>6</t>
  </si>
  <si>
    <t>43 - Hlinsko</t>
  </si>
  <si>
    <t>44 - Třemošnice</t>
  </si>
  <si>
    <t>5</t>
  </si>
  <si>
    <t>skládka Nasavrky</t>
  </si>
  <si>
    <t>tunel - VD Seč</t>
  </si>
  <si>
    <t>45 - Doubravice</t>
  </si>
  <si>
    <t>9</t>
  </si>
  <si>
    <t>46 - Přelouč</t>
  </si>
  <si>
    <t>7</t>
  </si>
  <si>
    <t>47 - Holice</t>
  </si>
  <si>
    <t>Oblast "Východ"</t>
  </si>
  <si>
    <t>81 - Běstovice</t>
  </si>
  <si>
    <t>82 - Lanškroun</t>
  </si>
  <si>
    <t>11</t>
  </si>
  <si>
    <t>83 - Žamberk</t>
  </si>
  <si>
    <t>84 - Ústí nad Orlicí</t>
  </si>
  <si>
    <t>12</t>
  </si>
  <si>
    <t>stožár Jehnědí</t>
  </si>
  <si>
    <t>85 - Moravská Třebová</t>
  </si>
  <si>
    <t>86 - Svitavy</t>
  </si>
  <si>
    <t>87 - Polička</t>
  </si>
  <si>
    <t>88 - Litomyšl</t>
  </si>
  <si>
    <t>8</t>
  </si>
  <si>
    <t>89 - Klášterec n.O.</t>
  </si>
  <si>
    <t>90 - Králíky</t>
  </si>
  <si>
    <r>
      <t>*</t>
    </r>
    <r>
      <rPr>
        <sz val="12"/>
        <rFont val="Calibri"/>
        <family val="2"/>
        <charset val="238"/>
      </rPr>
      <t xml:space="preserve"> - revidovaná budova může mít více samostatných pracovišt</t>
    </r>
  </si>
  <si>
    <t>Zkrácený popis - revize budov včetně strojů pevně spojených</t>
  </si>
  <si>
    <t>celkový počet položek vyskytujících se na daném pracovišti - blíže rozklíčováno na jednotlivých listech</t>
  </si>
  <si>
    <t>obor 973.938</t>
  </si>
  <si>
    <t>Jed.</t>
  </si>
  <si>
    <t>cena za jednotku v Kč bez DPH</t>
  </si>
  <si>
    <t>Chrudim</t>
  </si>
  <si>
    <t>Luže</t>
  </si>
  <si>
    <t>Hlinsko</t>
  </si>
  <si>
    <t>Třemošnice</t>
  </si>
  <si>
    <t>Doubravice</t>
  </si>
  <si>
    <t>Přelouč</t>
  </si>
  <si>
    <t>Holice</t>
  </si>
  <si>
    <t>Běstovice</t>
  </si>
  <si>
    <t>Lanškroun</t>
  </si>
  <si>
    <t>Žamberk</t>
  </si>
  <si>
    <t>Ústí</t>
  </si>
  <si>
    <t>Moravská Třebová</t>
  </si>
  <si>
    <t>Svitavy</t>
  </si>
  <si>
    <t>Polička</t>
  </si>
  <si>
    <t>Litomyšl</t>
  </si>
  <si>
    <t>Klášterec</t>
  </si>
  <si>
    <t>Králíky</t>
  </si>
  <si>
    <t xml:space="preserve">celkem počet položek za SUS </t>
  </si>
  <si>
    <t>cena za celkový počet daného úkonu</t>
  </si>
  <si>
    <t>Zjištění stavu přípojkové skříně</t>
  </si>
  <si>
    <t>ks</t>
  </si>
  <si>
    <t>Zjištění stavu rozvaděče do 10 přístrojů v poli</t>
  </si>
  <si>
    <t>pole</t>
  </si>
  <si>
    <t>Dtto od 10 přístrojů v poli</t>
  </si>
  <si>
    <t>Dtto nad 30 přístrojů v poli</t>
  </si>
  <si>
    <t>Zjištění stavu deskové nebo ocep. rozvodnice</t>
  </si>
  <si>
    <t>Zjištění stavu v rozvodně do dvou výzbrojních jednotek</t>
  </si>
  <si>
    <t>Dtto do tří jednotek</t>
  </si>
  <si>
    <t>Zjištění stavu el. okruhu do 5 vývodů v prostoru bezpečném</t>
  </si>
  <si>
    <t>okruh</t>
  </si>
  <si>
    <t>Dtto do 10 vývodů</t>
  </si>
  <si>
    <t>Dtto nad 10 vývodů</t>
  </si>
  <si>
    <t>Dtto v prostoru nebezpečném do 5 vývodů</t>
  </si>
  <si>
    <t>Zjištění stavu svět. spotř. v prostoru bezpečném</t>
  </si>
  <si>
    <t xml:space="preserve">Dtto v prostoru nebezpečném </t>
  </si>
  <si>
    <t>Zjištění stavu přenosného svět. spotřebiče:</t>
  </si>
  <si>
    <t>Dtto v prostoru nebezpečném spot. do 10 kW v prostoru bezp.</t>
  </si>
  <si>
    <t>Dtto v prostoru nebezpečném</t>
  </si>
  <si>
    <t>Dtto přenosného tep. spotřebiče v prostoru bezpečném</t>
  </si>
  <si>
    <t>Zjištění stavu ak. spotř. do 10 kW v prostoru bezpečném:</t>
  </si>
  <si>
    <t>Dtto indukční motor pevně připojený do 5 kW v prostoru bezp.</t>
  </si>
  <si>
    <t>Dtto nad 5 kW v prostoru bezpečném</t>
  </si>
  <si>
    <t>Zjištění stavu přenosného motoru v prostoru bezpečném</t>
  </si>
  <si>
    <t>zjištění stavu ochrany před úderem blesku</t>
  </si>
  <si>
    <t>svod</t>
  </si>
  <si>
    <t xml:space="preserve">Měř. izol. odporů na přívodu do přípojného skříně, rozvaděče nebo rozvodnice        </t>
  </si>
  <si>
    <t>měř.</t>
  </si>
  <si>
    <t>Měř. izol. odporu okruhu celého rozváděče</t>
  </si>
  <si>
    <t>Měř. izol. odporu vnitřního zapojení rozváděče</t>
  </si>
  <si>
    <t xml:space="preserve">Měř. iz. odp. jednofáz. nebo třífáz. okruhu rozváděče: </t>
  </si>
  <si>
    <t>na okruh do 5 vývodů</t>
  </si>
  <si>
    <t>Na okruh od 5 do 10 vývodů</t>
  </si>
  <si>
    <t>Na okruh nad 10 vývodů</t>
  </si>
  <si>
    <t>Měř. izol. odporu spotřebiče</t>
  </si>
  <si>
    <t>Měř. imper. smyčky vyp. na rozv. zař., spotřeb. nebo přístroji</t>
  </si>
  <si>
    <t>Měř. zemního přechod. odporu ochr. nebo prac. uzemnění</t>
  </si>
  <si>
    <t>Měř. přech. odporu ochr. spojení nebo ochr. pospojení</t>
  </si>
  <si>
    <t>Měř., zkoušení a prověření ochrany napěťových nebo prou. chr.</t>
  </si>
  <si>
    <t>Měř. krokového nebo dotykového napětí</t>
  </si>
  <si>
    <t>Měř. zákl. el. veličin (U, I, P, A. cos)</t>
  </si>
  <si>
    <t>Vypnutí vedení, přezkoušení a zajištění vypnutého stavu, označení výstražnou tabulkou, opětovné zapnutí</t>
  </si>
  <si>
    <t>Zjištění cíle neoznačeného okruhu a ozn. okruhu</t>
  </si>
  <si>
    <t>Dem. a mont. krytu v přípojného skříní</t>
  </si>
  <si>
    <t>Dem. a mont. rozváděče, rozvodnice</t>
  </si>
  <si>
    <t>Dem. a mont. rozváděče v prostř. s nebezp. výbuchu</t>
  </si>
  <si>
    <t>Dem. a mont. víka zapouzdřeného rozváděče rozvodnice</t>
  </si>
  <si>
    <t>Dem. a mont. desky deskové rozvodnice</t>
  </si>
  <si>
    <t>Dem. a mont. krytu el. přístoje, spotřeb., instal. krabice</t>
  </si>
  <si>
    <t xml:space="preserve">Dem. a mont. krytu el. přístroje v prost. s nebezp. výbuchu </t>
  </si>
  <si>
    <t>Stanovení výpoč. zatížení okruhu</t>
  </si>
  <si>
    <t>Dem. a mont. zkušební svorky uzemnění</t>
  </si>
  <si>
    <t>Zjištění stavu na zapouštěném rozváděči</t>
  </si>
  <si>
    <t>Zjištění stavu  indukčního mot. v prostoru nebezpečném</t>
  </si>
  <si>
    <t>zjištění zkratovaných poměrů v rozváděči a kontrola vyp. schopností přístojů</t>
  </si>
  <si>
    <t>revize ostatní (počty orientační)</t>
  </si>
  <si>
    <t>ruční nářadí</t>
  </si>
  <si>
    <t xml:space="preserve">stroje volně stojící </t>
  </si>
  <si>
    <t>přívodní šňůry</t>
  </si>
  <si>
    <t>kabely</t>
  </si>
  <si>
    <t>spotřebiče + prodl. Kabely</t>
  </si>
  <si>
    <t>PC sestava</t>
  </si>
  <si>
    <t xml:space="preserve">cena celkem za celou SUS </t>
  </si>
  <si>
    <t>max za 48 měsíců</t>
  </si>
  <si>
    <t>zaokrouhlení PPH</t>
  </si>
  <si>
    <t>Revize pracoviště: Chrudim</t>
  </si>
  <si>
    <t>elektro - nádrž na naftu NH</t>
  </si>
  <si>
    <t>elektro - sklad soli</t>
  </si>
  <si>
    <t>sklady ND</t>
  </si>
  <si>
    <t>solanka</t>
  </si>
  <si>
    <t>stará kotelna</t>
  </si>
  <si>
    <t>administrativa</t>
  </si>
  <si>
    <t>autodílna a sociálky</t>
  </si>
  <si>
    <t>garáže nákladní auta</t>
  </si>
  <si>
    <t>garáže osobní auta</t>
  </si>
  <si>
    <t>hromosvody gar. OA</t>
  </si>
  <si>
    <t>hromosvody nádrže na naftu</t>
  </si>
  <si>
    <t>hromosvody sklady MTZ</t>
  </si>
  <si>
    <t>hromosvody sklady ND</t>
  </si>
  <si>
    <t>hromosvody autodílna</t>
  </si>
  <si>
    <t>nářadí kabely</t>
  </si>
  <si>
    <t>uzemnění nádrže NH</t>
  </si>
  <si>
    <t>venkovní kabely</t>
  </si>
  <si>
    <t xml:space="preserve">Počet </t>
  </si>
  <si>
    <t>Počet</t>
  </si>
  <si>
    <t>počet celkem</t>
  </si>
  <si>
    <t xml:space="preserve">  cena bez DPH za 1ks</t>
  </si>
  <si>
    <t>Celkem bez DPH</t>
  </si>
  <si>
    <t>DPH %</t>
  </si>
  <si>
    <t>Celkem s DPH</t>
  </si>
  <si>
    <t xml:space="preserve">Měř. iz. odp. jednofáz. nebo třífáz. okruhu rozváděče </t>
  </si>
  <si>
    <t>Revize pracoviště: Luže</t>
  </si>
  <si>
    <t>sklad soli, solanka</t>
  </si>
  <si>
    <t>provozní budova</t>
  </si>
  <si>
    <t>objekt autodílna</t>
  </si>
  <si>
    <t>garáže nákladní, sklad  HK</t>
  </si>
  <si>
    <t>hromosvod - garáže 1 - 8, sklad PHM, pneu</t>
  </si>
  <si>
    <t>hromosvody Bencalor NH 25</t>
  </si>
  <si>
    <t>venkovní rozvody</t>
  </si>
  <si>
    <t>svářečky</t>
  </si>
  <si>
    <t>Cena za  revize  celková</t>
  </si>
  <si>
    <t>Revize pracoviště: Hlinsko</t>
  </si>
  <si>
    <t>elektro sklad soli</t>
  </si>
  <si>
    <t>elektro kabelové rozvody</t>
  </si>
  <si>
    <t>elektro mycí linka</t>
  </si>
  <si>
    <t>elektro administrativa a garáže</t>
  </si>
  <si>
    <t>elektro sklad HK</t>
  </si>
  <si>
    <t>elektro garáže a sklady</t>
  </si>
  <si>
    <t>hromosvody aministr., garáže</t>
  </si>
  <si>
    <t>hromosvody sklad soli</t>
  </si>
  <si>
    <t>hromosvody sklad posypu</t>
  </si>
  <si>
    <t>nářadí kabely, PC</t>
  </si>
  <si>
    <t>Revize pracoviště: Třemošnice</t>
  </si>
  <si>
    <t>hromosvody admin. budova</t>
  </si>
  <si>
    <t>elektro Bencalor NN 16</t>
  </si>
  <si>
    <t>uzemnění Bencalor NN 16</t>
  </si>
  <si>
    <t>elektro skládka posypu Nasavrky</t>
  </si>
  <si>
    <t>elektro objekt se solankou</t>
  </si>
  <si>
    <t>PC nářadí kabely</t>
  </si>
  <si>
    <t>elektro solanka</t>
  </si>
  <si>
    <t>elektro venk. osvětlení</t>
  </si>
  <si>
    <t>elektro kryté posyp.stání</t>
  </si>
  <si>
    <t>elektro admin.budova</t>
  </si>
  <si>
    <t>elektro autodílna garáže</t>
  </si>
  <si>
    <t>elektro myčka</t>
  </si>
  <si>
    <t>uzemnění ocelokolna se solankou</t>
  </si>
  <si>
    <t>uzemnění nádrže na asfalt</t>
  </si>
  <si>
    <t>uzemnění ocel.přístřešek techniky nový</t>
  </si>
  <si>
    <t>Revize pracoviště: Doubravice provoz</t>
  </si>
  <si>
    <t>elektro admin. Budova</t>
  </si>
  <si>
    <t>elektro garáže, autodílna, výměník</t>
  </si>
  <si>
    <t>elektro kanc. u garáží, přístavba</t>
  </si>
  <si>
    <t>elektro osobní garáže</t>
  </si>
  <si>
    <t>elektro venkovní kabely</t>
  </si>
  <si>
    <t>elektro venkovní osvětlení</t>
  </si>
  <si>
    <t>elektro zah.domek a studna</t>
  </si>
  <si>
    <t>elektro mycí rampa, studna, vrt</t>
  </si>
  <si>
    <t>hromosvody garáže nákl.aut</t>
  </si>
  <si>
    <t>hromosvody sklad HK</t>
  </si>
  <si>
    <t>hromosvody os.garáže</t>
  </si>
  <si>
    <t>hromosvody sklad. Přístřešek</t>
  </si>
  <si>
    <t>hromosvody admin. Budova</t>
  </si>
  <si>
    <t>osvětlení garáží nákl.vozidel</t>
  </si>
  <si>
    <t>PC, nářadí, kabely</t>
  </si>
  <si>
    <t>Revize pracoviště: Doubravice ředitelství</t>
  </si>
  <si>
    <t>Revize pracoviště: Přelouč</t>
  </si>
  <si>
    <t>elektro autodílna, garáže</t>
  </si>
  <si>
    <t>hromosvody garáže</t>
  </si>
  <si>
    <t>elektro garáže 2</t>
  </si>
  <si>
    <t>elektro kabel. Rozvody</t>
  </si>
  <si>
    <t>PC, nářadí, kabely..</t>
  </si>
  <si>
    <t>elektro přístřešek</t>
  </si>
  <si>
    <t>hromosvod přístřešek techniky</t>
  </si>
  <si>
    <t>hromosvod sklady HK-buňka</t>
  </si>
  <si>
    <t>elektro strojovna myčky</t>
  </si>
  <si>
    <t>Revize pracoviště: Holice</t>
  </si>
  <si>
    <t>elektro garáže 1, přístavba</t>
  </si>
  <si>
    <t>hromosvody garáže, AB, přístavba</t>
  </si>
  <si>
    <t>hromosvody garáže 2, autodílna</t>
  </si>
  <si>
    <t>elektro přístřešek techniky</t>
  </si>
  <si>
    <t>hromosvod sklady HK "nádvoří"</t>
  </si>
  <si>
    <t>elektro sklad pneu a značek</t>
  </si>
  <si>
    <t>Revize pracoviště: Běstovice</t>
  </si>
  <si>
    <t>elektro admin. Budova SO1</t>
  </si>
  <si>
    <t>elektro bencalor, kolárna</t>
  </si>
  <si>
    <t>elektro autodílna SO2</t>
  </si>
  <si>
    <t>elektro ČOV domovní</t>
  </si>
  <si>
    <t>elektro kryté stání, čerp.stanice</t>
  </si>
  <si>
    <t>elektro sklad HK SO2</t>
  </si>
  <si>
    <t>elektro sklad HK, oleje</t>
  </si>
  <si>
    <t>elektro  SO2 stroje</t>
  </si>
  <si>
    <t>elektro SO-03, SO-04 přístřešky</t>
  </si>
  <si>
    <t>elektro staré garáže přístřešek</t>
  </si>
  <si>
    <t>elektro umývárna</t>
  </si>
  <si>
    <t>hromosvod SO2</t>
  </si>
  <si>
    <t>hromosvod kryté stání, čerpací stanice</t>
  </si>
  <si>
    <t>hromosvody přístřešek nový</t>
  </si>
  <si>
    <t>elektro přístřešek solanka</t>
  </si>
  <si>
    <t>hromosvody SO3, SO4</t>
  </si>
  <si>
    <t>elektro venkovní rozvody</t>
  </si>
  <si>
    <t>Revize pracoviště: Lanškroun</t>
  </si>
  <si>
    <t>elektro ČOV + čistička</t>
  </si>
  <si>
    <t>elektro ČOV+stroje na stavby+nářadí+ spotřebiče</t>
  </si>
  <si>
    <t>elektro garáže nákladní</t>
  </si>
  <si>
    <t>elektro přístřešek proti autodílně</t>
  </si>
  <si>
    <t>elektro sklad Fe dřeva</t>
  </si>
  <si>
    <t>elektro sklad HK okleje</t>
  </si>
  <si>
    <t>elektro sklad HK, pneu, nářadí</t>
  </si>
  <si>
    <t>elektro  sklad posypu</t>
  </si>
  <si>
    <t>elektro stará vrátnice</t>
  </si>
  <si>
    <t>elektro provozní budova</t>
  </si>
  <si>
    <t>hromosvod autodílna</t>
  </si>
  <si>
    <t>hromosvod ČOV</t>
  </si>
  <si>
    <t>hromosvod solanka</t>
  </si>
  <si>
    <t>spotřebiče, PC, kabely</t>
  </si>
  <si>
    <t>Revize pracoviště: Žamberk</t>
  </si>
  <si>
    <t>elektro autodílna po opravách</t>
  </si>
  <si>
    <t>elektro autodílna</t>
  </si>
  <si>
    <t>elektro ČOV</t>
  </si>
  <si>
    <t>elektro dřevěná garáž</t>
  </si>
  <si>
    <t>elektro mycí rampa</t>
  </si>
  <si>
    <t>elektro ocelové přístřešky</t>
  </si>
  <si>
    <t>hromosvod garáže nákladní</t>
  </si>
  <si>
    <t>hromosvod provozní budova</t>
  </si>
  <si>
    <t>hromosvod sklad HK hromo, solanka, nářadí, stroje</t>
  </si>
  <si>
    <t>hromosvod sklad soli</t>
  </si>
  <si>
    <t>uzemnění mycí rampa</t>
  </si>
  <si>
    <t>Revize pracoviště: Ústí n. Orlicí</t>
  </si>
  <si>
    <t>elektro akumulátorovna</t>
  </si>
  <si>
    <t>elektro autodílna, provozní budova</t>
  </si>
  <si>
    <t>elektro ČOV, mycí rampa</t>
  </si>
  <si>
    <t>elektro sklad HK, pneu, železa</t>
  </si>
  <si>
    <t>elektro sklad soli, solanka</t>
  </si>
  <si>
    <t>elektro stožár Jehnědí</t>
  </si>
  <si>
    <t>hromosvodsklad HK, pneu, železa</t>
  </si>
  <si>
    <t>hromosvodsklad soli, posypu</t>
  </si>
  <si>
    <t>Revize pracoviště: Moravská Třebová</t>
  </si>
  <si>
    <t xml:space="preserve">elektro ČOV </t>
  </si>
  <si>
    <t>elektro autodílna a garáže</t>
  </si>
  <si>
    <t>elektro horní garáže</t>
  </si>
  <si>
    <t>elektro stroje vrat, garáže horní</t>
  </si>
  <si>
    <t>hromosvody admin.budova</t>
  </si>
  <si>
    <t>hromosvody autodílna a garáže</t>
  </si>
  <si>
    <t>hromosvody horní garáže</t>
  </si>
  <si>
    <t>hromosvody přístřešek pro techniku</t>
  </si>
  <si>
    <t>uzemnění sklad HK</t>
  </si>
  <si>
    <t>Revize pracoviště: Svitavy</t>
  </si>
  <si>
    <t>elektro garáže nákladních aut</t>
  </si>
  <si>
    <t>hromosvody garáže nákladních aut</t>
  </si>
  <si>
    <t>elektro - kotelna, přístřešek solanka</t>
  </si>
  <si>
    <t>elektro přístřešek mot.vozidel</t>
  </si>
  <si>
    <t>elektro  sklad HK</t>
  </si>
  <si>
    <t>elektro sklad soli nový</t>
  </si>
  <si>
    <t>elektro svářečky</t>
  </si>
  <si>
    <t>elektro admin. budova</t>
  </si>
  <si>
    <t>elektro . Šatny, sociálky</t>
  </si>
  <si>
    <t>Revize pracoviště: Polička</t>
  </si>
  <si>
    <t>hormosvody admin. Budova, garáže, autodílna</t>
  </si>
  <si>
    <t xml:space="preserve"> elektro - AB, aku elektro - rekonstrukce</t>
  </si>
  <si>
    <t>hromosvod garáže a autodílna</t>
  </si>
  <si>
    <t>elektro přístřešek techniky nový</t>
  </si>
  <si>
    <t>elektro sklad HK pneu</t>
  </si>
  <si>
    <t>hromosvod zastřešené stání</t>
  </si>
  <si>
    <t>elektro zastřešené stání</t>
  </si>
  <si>
    <t>Revize pracoviště: Litomyšl</t>
  </si>
  <si>
    <t>elektro 12 garáží dole</t>
  </si>
  <si>
    <t xml:space="preserve">elektro autodílna, garáže </t>
  </si>
  <si>
    <t>elektro kotelna</t>
  </si>
  <si>
    <t xml:space="preserve">hromosvody garáží 1-12 </t>
  </si>
  <si>
    <t>hromosvody přístřešek se solankou</t>
  </si>
  <si>
    <t>hromosvody AB, Skanska, garáže</t>
  </si>
  <si>
    <t>elektro ocel. přístřešek techniky</t>
  </si>
  <si>
    <t>elektro Skanska</t>
  </si>
  <si>
    <t>hromosvod sklad soli nový</t>
  </si>
  <si>
    <t>Revize pracoviště: Klášterec n. Orlicí</t>
  </si>
  <si>
    <t>elektro dílna</t>
  </si>
  <si>
    <t>elektro ocelové garáže</t>
  </si>
  <si>
    <t>elektro správní budova</t>
  </si>
  <si>
    <t>Revize pracoviště: Králíky</t>
  </si>
  <si>
    <t>elektro dřevěná buňka</t>
  </si>
  <si>
    <t>elektro připojení solanky</t>
  </si>
  <si>
    <t>elektro sklad HK, ČOV</t>
  </si>
  <si>
    <t>elektro sklad soli, přístřešek, solanka</t>
  </si>
  <si>
    <t>hromosvod AB, autodílna, garáže</t>
  </si>
  <si>
    <t>tlaková kanalizace PRESCAN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</si>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</sst>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\ _K_č_-;\-* #,##0\ _K_č_-;_-* &quot;-&quot;\ _K_č_-;_-@_-"/>
    <numFmt numFmtId="165" formatCode="_-&quot;Ł&quot;* #,##0_-;\-&quot;Ł&quot;* #,##0_-;_-&quot;Ł&quot;* &quot;-&quot;_-;_-@_-"/>
    <numFmt numFmtId="166" formatCode="_-&quot;Ł&quot;* #,##0.00_-;\-&quot;Ł&quot;* #,##0.00_-;_-&quot;Ł&quot;* &quot;-&quot;??_-;_-@_-"/>
    <numFmt numFmtId="167" formatCode="#,##0.00_ ;\-#,##0.00\ "/>
    <numFmt numFmtId="168" formatCode="#,##0\ &quot;Kč&quot;"/>
  </numFmts>
  <fonts count="40" x14ac:knownFonts="1">
    <font>
      <sz val="10"/>
      <name val="Arial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2"/>
      <name val="Arial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charset val="238"/>
    </font>
    <font>
      <b/>
      <sz val="12"/>
      <color indexed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ptos Narrow"/>
      <family val="2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2"/>
      <name val="Calibri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3">
    <xf numFmtId="0" fontId="0" fillId="2" borderId="0"/>
    <xf numFmtId="0" fontId="2" fillId="0" borderId="1" applyNumberFormat="0" applyFill="0" applyAlignment="0" applyProtection="0"/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7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2" borderId="0"/>
    <xf numFmtId="0" fontId="4" fillId="0" borderId="0"/>
    <xf numFmtId="0" fontId="3" fillId="9" borderId="6" applyNumberFormat="0" applyFont="0" applyAlignment="0" applyProtection="0"/>
    <xf numFmtId="0" fontId="12" fillId="0" borderId="7" applyNumberFormat="0" applyFill="0" applyAlignment="0" applyProtection="0"/>
    <xf numFmtId="0" fontId="13" fillId="3" borderId="0" applyNumberFormat="0" applyBorder="0" applyAlignment="0" applyProtection="0"/>
    <xf numFmtId="0" fontId="3" fillId="2" borderId="0"/>
    <xf numFmtId="0" fontId="14" fillId="0" borderId="0" applyNumberFormat="0" applyFill="0" applyBorder="0" applyAlignment="0" applyProtection="0"/>
    <xf numFmtId="0" fontId="15" fillId="4" borderId="8" applyNumberFormat="0" applyAlignment="0" applyProtection="0"/>
    <xf numFmtId="0" fontId="16" fillId="10" borderId="8" applyNumberFormat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4" borderId="0" applyNumberFormat="0" applyBorder="0" applyAlignment="0" applyProtection="0"/>
    <xf numFmtId="0" fontId="29" fillId="2" borderId="0"/>
    <xf numFmtId="43" fontId="3" fillId="0" borderId="0" applyFont="0" applyFill="0" applyBorder="0" applyAlignment="0" applyProtection="0"/>
  </cellStyleXfs>
  <cellXfs count="158">
    <xf numFmtId="0" fontId="0" fillId="2" borderId="0" xfId="0"/>
    <xf numFmtId="0" fontId="0" fillId="0" borderId="0" xfId="0" applyFill="1"/>
    <xf numFmtId="0" fontId="4" fillId="0" borderId="10" xfId="13" applyBorder="1" applyAlignment="1">
      <alignment horizontal="center"/>
    </xf>
    <xf numFmtId="0" fontId="20" fillId="0" borderId="10" xfId="13" applyFont="1" applyBorder="1"/>
    <xf numFmtId="0" fontId="20" fillId="0" borderId="10" xfId="13" applyFont="1" applyBorder="1" applyAlignment="1">
      <alignment horizontal="center"/>
    </xf>
    <xf numFmtId="0" fontId="0" fillId="0" borderId="10" xfId="0" applyFill="1" applyBorder="1"/>
    <xf numFmtId="0" fontId="0" fillId="0" borderId="11" xfId="0" applyFill="1" applyBorder="1"/>
    <xf numFmtId="0" fontId="25" fillId="0" borderId="10" xfId="13" applyFont="1" applyBorder="1"/>
    <xf numFmtId="0" fontId="27" fillId="0" borderId="0" xfId="0" applyFont="1" applyFill="1"/>
    <xf numFmtId="0" fontId="22" fillId="0" borderId="13" xfId="13" applyFont="1" applyBorder="1"/>
    <xf numFmtId="0" fontId="23" fillId="0" borderId="14" xfId="0" applyFont="1" applyFill="1" applyBorder="1"/>
    <xf numFmtId="0" fontId="23" fillId="0" borderId="14" xfId="0" applyFont="1" applyFill="1" applyBorder="1" applyAlignment="1">
      <alignment horizontal="center"/>
    </xf>
    <xf numFmtId="2" fontId="23" fillId="0" borderId="14" xfId="0" applyNumberFormat="1" applyFont="1" applyFill="1" applyBorder="1"/>
    <xf numFmtId="0" fontId="26" fillId="15" borderId="14" xfId="0" applyFont="1" applyFill="1" applyBorder="1"/>
    <xf numFmtId="0" fontId="20" fillId="0" borderId="16" xfId="13" applyFont="1" applyBorder="1" applyAlignment="1">
      <alignment horizontal="center"/>
    </xf>
    <xf numFmtId="0" fontId="20" fillId="0" borderId="16" xfId="13" applyFont="1" applyBorder="1" applyAlignment="1">
      <alignment horizontal="center" wrapText="1"/>
    </xf>
    <xf numFmtId="0" fontId="24" fillId="0" borderId="17" xfId="13" applyFont="1" applyBorder="1" applyAlignment="1">
      <alignment horizontal="center" wrapText="1"/>
    </xf>
    <xf numFmtId="0" fontId="20" fillId="0" borderId="18" xfId="13" applyFont="1" applyBorder="1"/>
    <xf numFmtId="0" fontId="0" fillId="0" borderId="19" xfId="0" applyFill="1" applyBorder="1"/>
    <xf numFmtId="0" fontId="4" fillId="0" borderId="18" xfId="13" applyBorder="1"/>
    <xf numFmtId="0" fontId="25" fillId="0" borderId="20" xfId="13" applyFont="1" applyBorder="1"/>
    <xf numFmtId="0" fontId="4" fillId="0" borderId="21" xfId="13" applyBorder="1"/>
    <xf numFmtId="0" fontId="0" fillId="0" borderId="0" xfId="0" applyFill="1" applyAlignment="1">
      <alignment wrapText="1"/>
    </xf>
    <xf numFmtId="0" fontId="20" fillId="0" borderId="10" xfId="13" applyFont="1" applyBorder="1" applyAlignment="1">
      <alignment horizontal="center" wrapText="1"/>
    </xf>
    <xf numFmtId="0" fontId="4" fillId="0" borderId="10" xfId="13" applyBorder="1" applyAlignment="1">
      <alignment horizontal="center" wrapText="1"/>
    </xf>
    <xf numFmtId="0" fontId="23" fillId="0" borderId="14" xfId="0" applyFont="1" applyFill="1" applyBorder="1" applyAlignment="1">
      <alignment horizontal="center" wrapText="1"/>
    </xf>
    <xf numFmtId="0" fontId="28" fillId="0" borderId="14" xfId="0" applyFont="1" applyFill="1" applyBorder="1" applyAlignment="1">
      <alignment horizontal="center" wrapText="1"/>
    </xf>
    <xf numFmtId="167" fontId="0" fillId="0" borderId="0" xfId="0" applyNumberFormat="1" applyFill="1" applyAlignment="1">
      <alignment wrapText="1"/>
    </xf>
    <xf numFmtId="0" fontId="20" fillId="0" borderId="22" xfId="13" applyFont="1" applyBorder="1" applyAlignment="1">
      <alignment horizontal="center" wrapText="1"/>
    </xf>
    <xf numFmtId="0" fontId="26" fillId="15" borderId="23" xfId="0" applyFont="1" applyFill="1" applyBorder="1"/>
    <xf numFmtId="2" fontId="4" fillId="16" borderId="10" xfId="13" applyNumberFormat="1" applyFill="1" applyBorder="1"/>
    <xf numFmtId="0" fontId="25" fillId="16" borderId="24" xfId="13" applyFont="1" applyFill="1" applyBorder="1"/>
    <xf numFmtId="0" fontId="20" fillId="0" borderId="25" xfId="13" applyFont="1" applyBorder="1" applyAlignment="1">
      <alignment horizontal="center"/>
    </xf>
    <xf numFmtId="0" fontId="4" fillId="0" borderId="26" xfId="13" applyBorder="1"/>
    <xf numFmtId="0" fontId="4" fillId="0" borderId="10" xfId="13" applyBorder="1"/>
    <xf numFmtId="0" fontId="4" fillId="0" borderId="12" xfId="13" applyBorder="1"/>
    <xf numFmtId="0" fontId="20" fillId="0" borderId="26" xfId="13" applyFont="1" applyBorder="1" applyAlignment="1">
      <alignment horizontal="center"/>
    </xf>
    <xf numFmtId="0" fontId="0" fillId="15" borderId="10" xfId="0" applyFill="1" applyBorder="1"/>
    <xf numFmtId="0" fontId="28" fillId="0" borderId="14" xfId="0" applyFont="1" applyFill="1" applyBorder="1" applyAlignment="1">
      <alignment horizontal="center"/>
    </xf>
    <xf numFmtId="0" fontId="23" fillId="0" borderId="25" xfId="0" applyFont="1" applyFill="1" applyBorder="1" applyAlignment="1">
      <alignment horizontal="center"/>
    </xf>
    <xf numFmtId="0" fontId="4" fillId="0" borderId="26" xfId="13" applyBorder="1" applyAlignment="1">
      <alignment horizontal="center"/>
    </xf>
    <xf numFmtId="0" fontId="0" fillId="15" borderId="26" xfId="0" applyFill="1" applyBorder="1"/>
    <xf numFmtId="0" fontId="29" fillId="15" borderId="26" xfId="31" applyFill="1" applyBorder="1"/>
    <xf numFmtId="0" fontId="29" fillId="15" borderId="10" xfId="31" applyFill="1" applyBorder="1"/>
    <xf numFmtId="0" fontId="4" fillId="0" borderId="27" xfId="13" applyBorder="1"/>
    <xf numFmtId="0" fontId="4" fillId="0" borderId="28" xfId="13" applyBorder="1" applyAlignment="1">
      <alignment horizontal="center"/>
    </xf>
    <xf numFmtId="0" fontId="4" fillId="15" borderId="26" xfId="13" applyFill="1" applyBorder="1"/>
    <xf numFmtId="0" fontId="4" fillId="15" borderId="10" xfId="13" applyFill="1" applyBorder="1"/>
    <xf numFmtId="49" fontId="4" fillId="0" borderId="26" xfId="23" applyNumberFormat="1" applyFont="1" applyBorder="1"/>
    <xf numFmtId="49" fontId="4" fillId="0" borderId="10" xfId="23" applyNumberFormat="1" applyFont="1" applyBorder="1"/>
    <xf numFmtId="49" fontId="4" fillId="0" borderId="10" xfId="23" applyNumberFormat="1" applyFont="1" applyBorder="1" applyAlignment="1">
      <alignment horizontal="right"/>
    </xf>
    <xf numFmtId="0" fontId="29" fillId="0" borderId="10" xfId="0" applyFont="1" applyFill="1" applyBorder="1"/>
    <xf numFmtId="0" fontId="30" fillId="0" borderId="0" xfId="0" applyFont="1" applyFill="1"/>
    <xf numFmtId="0" fontId="4" fillId="0" borderId="29" xfId="13" applyBorder="1"/>
    <xf numFmtId="0" fontId="4" fillId="15" borderId="21" xfId="13" applyFill="1" applyBorder="1"/>
    <xf numFmtId="0" fontId="20" fillId="0" borderId="15" xfId="13" applyFont="1" applyBorder="1" applyAlignment="1">
      <alignment wrapText="1"/>
    </xf>
    <xf numFmtId="0" fontId="4" fillId="15" borderId="10" xfId="13" applyFill="1" applyBorder="1" applyAlignment="1">
      <alignment horizontal="center"/>
    </xf>
    <xf numFmtId="0" fontId="4" fillId="0" borderId="26" xfId="13" applyBorder="1" applyAlignment="1">
      <alignment horizontal="center" wrapText="1"/>
    </xf>
    <xf numFmtId="0" fontId="4" fillId="0" borderId="28" xfId="13" applyBorder="1"/>
    <xf numFmtId="0" fontId="4" fillId="15" borderId="10" xfId="13" applyFill="1" applyBorder="1" applyAlignment="1">
      <alignment horizontal="center" wrapText="1"/>
    </xf>
    <xf numFmtId="0" fontId="23" fillId="0" borderId="32" xfId="0" applyFont="1" applyFill="1" applyBorder="1" applyAlignment="1">
      <alignment horizontal="center"/>
    </xf>
    <xf numFmtId="43" fontId="0" fillId="0" borderId="10" xfId="32" applyFont="1" applyFill="1" applyBorder="1"/>
    <xf numFmtId="43" fontId="0" fillId="0" borderId="12" xfId="32" applyFont="1" applyFill="1" applyBorder="1"/>
    <xf numFmtId="0" fontId="4" fillId="0" borderId="30" xfId="13" applyBorder="1" applyAlignment="1">
      <alignment wrapText="1"/>
    </xf>
    <xf numFmtId="0" fontId="4" fillId="0" borderId="18" xfId="13" applyBorder="1" applyAlignment="1">
      <alignment wrapText="1"/>
    </xf>
    <xf numFmtId="0" fontId="29" fillId="0" borderId="10" xfId="31" applyFill="1" applyBorder="1"/>
    <xf numFmtId="49" fontId="4" fillId="0" borderId="10" xfId="23" applyNumberFormat="1" applyFont="1" applyFill="1" applyBorder="1" applyAlignment="1">
      <alignment horizontal="right"/>
    </xf>
    <xf numFmtId="0" fontId="20" fillId="0" borderId="33" xfId="13" applyFont="1" applyBorder="1" applyAlignment="1">
      <alignment wrapText="1"/>
    </xf>
    <xf numFmtId="0" fontId="4" fillId="0" borderId="10" xfId="13" applyBorder="1" applyAlignment="1">
      <alignment wrapText="1"/>
    </xf>
    <xf numFmtId="43" fontId="27" fillId="0" borderId="35" xfId="32" applyFont="1" applyFill="1" applyBorder="1"/>
    <xf numFmtId="0" fontId="32" fillId="0" borderId="0" xfId="0" applyFont="1" applyFill="1"/>
    <xf numFmtId="0" fontId="20" fillId="0" borderId="26" xfId="13" applyFont="1" applyBorder="1" applyAlignment="1">
      <alignment horizontal="center" wrapText="1"/>
    </xf>
    <xf numFmtId="0" fontId="2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15" borderId="10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20" fillId="0" borderId="10" xfId="13" applyFont="1" applyBorder="1" applyAlignment="1">
      <alignment wrapText="1"/>
    </xf>
    <xf numFmtId="0" fontId="24" fillId="0" borderId="10" xfId="13" applyFont="1" applyBorder="1" applyAlignment="1">
      <alignment horizontal="center" wrapText="1"/>
    </xf>
    <xf numFmtId="0" fontId="25" fillId="16" borderId="10" xfId="13" applyFont="1" applyFill="1" applyBorder="1"/>
    <xf numFmtId="0" fontId="22" fillId="0" borderId="37" xfId="13" applyFont="1" applyBorder="1"/>
    <xf numFmtId="0" fontId="23" fillId="0" borderId="32" xfId="0" applyFont="1" applyFill="1" applyBorder="1"/>
    <xf numFmtId="2" fontId="23" fillId="0" borderId="32" xfId="0" applyNumberFormat="1" applyFont="1" applyFill="1" applyBorder="1"/>
    <xf numFmtId="0" fontId="26" fillId="15" borderId="32" xfId="0" applyFont="1" applyFill="1" applyBorder="1"/>
    <xf numFmtId="0" fontId="26" fillId="15" borderId="38" xfId="0" applyFont="1" applyFill="1" applyBorder="1"/>
    <xf numFmtId="0" fontId="23" fillId="0" borderId="32" xfId="0" applyFont="1" applyFill="1" applyBorder="1" applyAlignment="1">
      <alignment horizontal="center" wrapText="1"/>
    </xf>
    <xf numFmtId="0" fontId="28" fillId="0" borderId="32" xfId="0" applyFont="1" applyFill="1" applyBorder="1" applyAlignment="1">
      <alignment horizontal="center" wrapText="1"/>
    </xf>
    <xf numFmtId="0" fontId="0" fillId="0" borderId="35" xfId="0" applyFill="1" applyBorder="1"/>
    <xf numFmtId="0" fontId="29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20" fillId="0" borderId="10" xfId="13" applyFont="1" applyBorder="1" applyAlignment="1">
      <alignment horizontal="center" vertical="center"/>
    </xf>
    <xf numFmtId="0" fontId="20" fillId="0" borderId="34" xfId="13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1" fillId="0" borderId="10" xfId="13" applyFont="1" applyBorder="1" applyAlignment="1">
      <alignment horizontal="center" wrapText="1"/>
    </xf>
    <xf numFmtId="0" fontId="29" fillId="0" borderId="10" xfId="0" applyFont="1" applyFill="1" applyBorder="1" applyAlignment="1">
      <alignment horizontal="center" vertical="center" wrapText="1"/>
    </xf>
    <xf numFmtId="43" fontId="27" fillId="0" borderId="40" xfId="32" applyFont="1" applyFill="1" applyBorder="1"/>
    <xf numFmtId="0" fontId="0" fillId="0" borderId="31" xfId="0" applyFill="1" applyBorder="1"/>
    <xf numFmtId="0" fontId="35" fillId="16" borderId="0" xfId="0" applyFont="1" applyFill="1"/>
    <xf numFmtId="0" fontId="0" fillId="16" borderId="0" xfId="0" applyFill="1"/>
    <xf numFmtId="0" fontId="34" fillId="0" borderId="0" xfId="0" applyFont="1" applyFill="1" applyAlignment="1">
      <alignment horizontal="center" vertical="center"/>
    </xf>
    <xf numFmtId="0" fontId="35" fillId="0" borderId="0" xfId="0" applyFont="1" applyFill="1"/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168" fontId="0" fillId="0" borderId="0" xfId="0" applyNumberFormat="1" applyFill="1"/>
    <xf numFmtId="0" fontId="34" fillId="0" borderId="0" xfId="0" applyFont="1" applyFill="1"/>
    <xf numFmtId="0" fontId="0" fillId="0" borderId="47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37" fillId="0" borderId="0" xfId="0" applyFont="1" applyFill="1" applyAlignment="1">
      <alignment horizontal="left" vertical="center"/>
    </xf>
    <xf numFmtId="0" fontId="34" fillId="0" borderId="15" xfId="0" applyFont="1" applyFill="1" applyBorder="1"/>
    <xf numFmtId="49" fontId="0" fillId="0" borderId="16" xfId="0" applyNumberForma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34" fillId="0" borderId="18" xfId="0" applyFont="1" applyFill="1" applyBorder="1"/>
    <xf numFmtId="0" fontId="34" fillId="0" borderId="43" xfId="0" applyFont="1" applyFill="1" applyBorder="1"/>
    <xf numFmtId="49" fontId="0" fillId="0" borderId="25" xfId="0" applyNumberFormat="1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0" borderId="0" xfId="0" applyNumberFormat="1" applyFill="1"/>
    <xf numFmtId="0" fontId="34" fillId="19" borderId="36" xfId="0" applyFont="1" applyFill="1" applyBorder="1" applyAlignment="1">
      <alignment horizontal="center"/>
    </xf>
    <xf numFmtId="0" fontId="34" fillId="19" borderId="42" xfId="0" applyFont="1" applyFill="1" applyBorder="1" applyAlignment="1">
      <alignment horizontal="center"/>
    </xf>
    <xf numFmtId="0" fontId="0" fillId="20" borderId="36" xfId="0" applyFill="1" applyBorder="1" applyAlignment="1">
      <alignment horizontal="center" vertical="center"/>
    </xf>
    <xf numFmtId="0" fontId="0" fillId="20" borderId="42" xfId="0" applyFill="1" applyBorder="1" applyAlignment="1">
      <alignment horizontal="center" vertical="center"/>
    </xf>
    <xf numFmtId="0" fontId="34" fillId="0" borderId="10" xfId="0" applyFont="1" applyFill="1" applyBorder="1"/>
    <xf numFmtId="0" fontId="0" fillId="18" borderId="18" xfId="0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center"/>
    </xf>
    <xf numFmtId="0" fontId="38" fillId="0" borderId="24" xfId="0" applyFont="1" applyFill="1" applyBorder="1" applyAlignment="1">
      <alignment wrapText="1"/>
    </xf>
    <xf numFmtId="0" fontId="38" fillId="0" borderId="48" xfId="0" applyFont="1" applyFill="1" applyBorder="1" applyAlignment="1">
      <alignment wrapText="1"/>
    </xf>
    <xf numFmtId="0" fontId="38" fillId="0" borderId="39" xfId="0" applyFont="1" applyFill="1" applyBorder="1" applyAlignment="1">
      <alignment wrapText="1"/>
    </xf>
    <xf numFmtId="0" fontId="0" fillId="0" borderId="45" xfId="0" applyFill="1" applyBorder="1"/>
    <xf numFmtId="0" fontId="0" fillId="0" borderId="39" xfId="0" applyFill="1" applyBorder="1"/>
    <xf numFmtId="0" fontId="0" fillId="0" borderId="51" xfId="0" applyFill="1" applyBorder="1"/>
    <xf numFmtId="0" fontId="0" fillId="0" borderId="52" xfId="0" applyFill="1" applyBorder="1"/>
    <xf numFmtId="0" fontId="0" fillId="0" borderId="10" xfId="0" applyFill="1" applyBorder="1" applyAlignment="1">
      <alignment horizontal="left" wrapText="1"/>
    </xf>
    <xf numFmtId="0" fontId="36" fillId="18" borderId="41" xfId="0" applyFont="1" applyFill="1" applyBorder="1" applyAlignment="1">
      <alignment horizontal="center"/>
    </xf>
    <xf numFmtId="0" fontId="36" fillId="18" borderId="36" xfId="0" applyFont="1" applyFill="1" applyBorder="1" applyAlignment="1">
      <alignment horizontal="center"/>
    </xf>
    <xf numFmtId="0" fontId="36" fillId="18" borderId="42" xfId="0" applyFont="1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24" xfId="0" applyFill="1" applyBorder="1" applyAlignment="1">
      <alignment horizontal="center"/>
    </xf>
    <xf numFmtId="0" fontId="0" fillId="16" borderId="39" xfId="0" applyFill="1" applyBorder="1" applyAlignment="1">
      <alignment horizontal="center"/>
    </xf>
    <xf numFmtId="0" fontId="36" fillId="0" borderId="46" xfId="0" applyFont="1" applyFill="1" applyBorder="1" applyAlignment="1">
      <alignment horizontal="center" vertical="center"/>
    </xf>
    <xf numFmtId="0" fontId="36" fillId="0" borderId="40" xfId="0" applyFont="1" applyFill="1" applyBorder="1" applyAlignment="1">
      <alignment horizontal="center" vertical="center"/>
    </xf>
    <xf numFmtId="0" fontId="36" fillId="0" borderId="41" xfId="0" applyFont="1" applyFill="1" applyBorder="1" applyAlignment="1">
      <alignment horizontal="center"/>
    </xf>
    <xf numFmtId="0" fontId="36" fillId="0" borderId="42" xfId="0" applyFont="1" applyFill="1" applyBorder="1" applyAlignment="1">
      <alignment horizontal="center"/>
    </xf>
    <xf numFmtId="0" fontId="33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4" fillId="17" borderId="41" xfId="0" applyFont="1" applyFill="1" applyBorder="1" applyAlignment="1">
      <alignment horizontal="center"/>
    </xf>
    <xf numFmtId="0" fontId="34" fillId="17" borderId="42" xfId="0" applyFont="1" applyFill="1" applyBorder="1" applyAlignment="1">
      <alignment horizontal="center"/>
    </xf>
    <xf numFmtId="0" fontId="34" fillId="19" borderId="41" xfId="0" applyFont="1" applyFill="1" applyBorder="1" applyAlignment="1">
      <alignment horizontal="center"/>
    </xf>
    <xf numFmtId="0" fontId="34" fillId="19" borderId="36" xfId="0" applyFont="1" applyFill="1" applyBorder="1" applyAlignment="1">
      <alignment horizontal="center"/>
    </xf>
    <xf numFmtId="0" fontId="0" fillId="0" borderId="49" xfId="0" applyFill="1" applyBorder="1"/>
    <xf numFmtId="0" fontId="0" fillId="0" borderId="50" xfId="0" applyFill="1" applyBorder="1"/>
    <xf numFmtId="0" fontId="34" fillId="20" borderId="41" xfId="0" applyFont="1" applyFill="1" applyBorder="1" applyAlignment="1">
      <alignment horizontal="center"/>
    </xf>
    <xf numFmtId="0" fontId="34" fillId="20" borderId="36" xfId="0" applyFont="1" applyFill="1" applyBorder="1" applyAlignment="1">
      <alignment horizontal="center"/>
    </xf>
  </cellXfs>
  <cellStyles count="33">
    <cellStyle name="Celkem" xfId="1" builtinId="25" customBuiltin="1"/>
    <cellStyle name="Čárka" xfId="32" builtinId="3"/>
    <cellStyle name="čárky [0]_List1" xfId="2" xr:uid="{00000000-0005-0000-0000-000001000000}"/>
    <cellStyle name="Dezimal [0]_Compiling Utility Macros" xfId="3" xr:uid="{00000000-0005-0000-0000-000002000000}"/>
    <cellStyle name="Dezimal_Compiling Utility Macros" xfId="4" xr:uid="{00000000-0005-0000-0000-000003000000}"/>
    <cellStyle name="Kontrolní buňka" xfId="5" builtinId="23" customBuiltin="1"/>
    <cellStyle name="Nadpis 1" xfId="6" builtinId="16" customBuiltin="1"/>
    <cellStyle name="Nadpis 2" xfId="7" builtinId="17" customBuiltin="1"/>
    <cellStyle name="Nadpis 3" xfId="8" builtinId="18" customBuiltin="1"/>
    <cellStyle name="Nadpis 4" xfId="9" builtinId="19" customBuiltin="1"/>
    <cellStyle name="Název" xfId="10" builtinId="15" customBuiltin="1"/>
    <cellStyle name="Neutrální" xfId="11" builtinId="28" customBuiltin="1"/>
    <cellStyle name="Normal_Int. Data Table" xfId="12" xr:uid="{00000000-0005-0000-0000-00000B000000}"/>
    <cellStyle name="Normální" xfId="0" builtinId="0"/>
    <cellStyle name="Normální 2" xfId="31" xr:uid="{00000000-0005-0000-0000-00000D000000}"/>
    <cellStyle name="normální_List1" xfId="13" xr:uid="{00000000-0005-0000-0000-00000E000000}"/>
    <cellStyle name="Poznámka" xfId="14" builtinId="10" customBuiltin="1"/>
    <cellStyle name="Propojená buňka" xfId="15" builtinId="24" customBuiltin="1"/>
    <cellStyle name="Správně" xfId="16" builtinId="26" customBuiltin="1"/>
    <cellStyle name="Standard_Anpassen der Amortisation" xfId="17" xr:uid="{00000000-0005-0000-0000-000012000000}"/>
    <cellStyle name="Text upozornění" xfId="18" builtinId="11" customBuiltin="1"/>
    <cellStyle name="Vstup" xfId="19" builtinId="20" customBuiltin="1"/>
    <cellStyle name="Výpočet" xfId="20" builtinId="22" customBuiltin="1"/>
    <cellStyle name="Výstup" xfId="21" builtinId="21" customBuiltin="1"/>
    <cellStyle name="Vysvětlující text" xfId="22" builtinId="53" customBuiltin="1"/>
    <cellStyle name="Währung [0]_Compiling Utility Macros" xfId="23" xr:uid="{00000000-0005-0000-0000-000018000000}"/>
    <cellStyle name="Währung_Compiling Utility Macros" xfId="24" xr:uid="{00000000-0005-0000-0000-000019000000}"/>
    <cellStyle name="Zvýraznění 1" xfId="25" builtinId="29" customBuiltin="1"/>
    <cellStyle name="Zvýraznění 2" xfId="26" builtinId="33" customBuiltin="1"/>
    <cellStyle name="Zvýraznění 3" xfId="27" builtinId="37" customBuiltin="1"/>
    <cellStyle name="Zvýraznění 4" xfId="28" builtinId="41" customBuiltin="1"/>
    <cellStyle name="Zvýraznění 5" xfId="29" builtinId="45" customBuiltin="1"/>
    <cellStyle name="Zvýraznění 6" xfId="3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tehlikp/Dokumenty/2012/VR/zadavac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Open Stub Data"/>
      <sheetName val="Úprava faktury"/>
      <sheetName val="Práce"/>
      <sheetName val="Faktura"/>
      <sheetName val="Makra"/>
      <sheetName val="ATW"/>
      <sheetName val="Zámek"/>
      <sheetName val="TemplateInform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C6BF1-C9C6-4850-B1D5-6B3CCE79239E}">
  <sheetPr>
    <tabColor rgb="FF92D050"/>
  </sheetPr>
  <dimension ref="A1:E74"/>
  <sheetViews>
    <sheetView topLeftCell="A32" workbookViewId="0">
      <selection activeCell="B51" sqref="B51"/>
    </sheetView>
  </sheetViews>
  <sheetFormatPr defaultRowHeight="12.75" x14ac:dyDescent="0.2"/>
  <cols>
    <col min="1" max="1" width="21.5703125" style="1" customWidth="1"/>
    <col min="2" max="2" width="13.42578125" style="1" customWidth="1"/>
    <col min="3" max="3" width="15.85546875" style="1" customWidth="1"/>
    <col min="4" max="4" width="13.42578125" style="1" customWidth="1"/>
    <col min="5" max="5" width="9.85546875" style="1" bestFit="1" customWidth="1"/>
    <col min="6" max="251" width="9.140625" style="1"/>
    <col min="252" max="252" width="21.5703125" style="1" customWidth="1"/>
    <col min="253" max="253" width="13.42578125" style="1" customWidth="1"/>
    <col min="254" max="254" width="15.85546875" style="1" customWidth="1"/>
    <col min="255" max="255" width="13.42578125" style="1" customWidth="1"/>
    <col min="256" max="256" width="9.85546875" style="1" bestFit="1" customWidth="1"/>
    <col min="257" max="507" width="9.140625" style="1"/>
    <col min="508" max="508" width="21.5703125" style="1" customWidth="1"/>
    <col min="509" max="509" width="13.42578125" style="1" customWidth="1"/>
    <col min="510" max="510" width="15.85546875" style="1" customWidth="1"/>
    <col min="511" max="511" width="13.42578125" style="1" customWidth="1"/>
    <col min="512" max="512" width="9.85546875" style="1" bestFit="1" customWidth="1"/>
    <col min="513" max="763" width="9.140625" style="1"/>
    <col min="764" max="764" width="21.5703125" style="1" customWidth="1"/>
    <col min="765" max="765" width="13.42578125" style="1" customWidth="1"/>
    <col min="766" max="766" width="15.85546875" style="1" customWidth="1"/>
    <col min="767" max="767" width="13.42578125" style="1" customWidth="1"/>
    <col min="768" max="768" width="9.85546875" style="1" bestFit="1" customWidth="1"/>
    <col min="769" max="1019" width="9.140625" style="1"/>
    <col min="1020" max="1020" width="21.5703125" style="1" customWidth="1"/>
    <col min="1021" max="1021" width="13.42578125" style="1" customWidth="1"/>
    <col min="1022" max="1022" width="15.85546875" style="1" customWidth="1"/>
    <col min="1023" max="1023" width="13.42578125" style="1" customWidth="1"/>
    <col min="1024" max="1024" width="9.85546875" style="1" bestFit="1" customWidth="1"/>
    <col min="1025" max="1275" width="9.140625" style="1"/>
    <col min="1276" max="1276" width="21.5703125" style="1" customWidth="1"/>
    <col min="1277" max="1277" width="13.42578125" style="1" customWidth="1"/>
    <col min="1278" max="1278" width="15.85546875" style="1" customWidth="1"/>
    <col min="1279" max="1279" width="13.42578125" style="1" customWidth="1"/>
    <col min="1280" max="1280" width="9.85546875" style="1" bestFit="1" customWidth="1"/>
    <col min="1281" max="1531" width="9.140625" style="1"/>
    <col min="1532" max="1532" width="21.5703125" style="1" customWidth="1"/>
    <col min="1533" max="1533" width="13.42578125" style="1" customWidth="1"/>
    <col min="1534" max="1534" width="15.85546875" style="1" customWidth="1"/>
    <col min="1535" max="1535" width="13.42578125" style="1" customWidth="1"/>
    <col min="1536" max="1536" width="9.85546875" style="1" bestFit="1" customWidth="1"/>
    <col min="1537" max="1787" width="9.140625" style="1"/>
    <col min="1788" max="1788" width="21.5703125" style="1" customWidth="1"/>
    <col min="1789" max="1789" width="13.42578125" style="1" customWidth="1"/>
    <col min="1790" max="1790" width="15.85546875" style="1" customWidth="1"/>
    <col min="1791" max="1791" width="13.42578125" style="1" customWidth="1"/>
    <col min="1792" max="1792" width="9.85546875" style="1" bestFit="1" customWidth="1"/>
    <col min="1793" max="2043" width="9.140625" style="1"/>
    <col min="2044" max="2044" width="21.5703125" style="1" customWidth="1"/>
    <col min="2045" max="2045" width="13.42578125" style="1" customWidth="1"/>
    <col min="2046" max="2046" width="15.85546875" style="1" customWidth="1"/>
    <col min="2047" max="2047" width="13.42578125" style="1" customWidth="1"/>
    <col min="2048" max="2048" width="9.85546875" style="1" bestFit="1" customWidth="1"/>
    <col min="2049" max="2299" width="9.140625" style="1"/>
    <col min="2300" max="2300" width="21.5703125" style="1" customWidth="1"/>
    <col min="2301" max="2301" width="13.42578125" style="1" customWidth="1"/>
    <col min="2302" max="2302" width="15.85546875" style="1" customWidth="1"/>
    <col min="2303" max="2303" width="13.42578125" style="1" customWidth="1"/>
    <col min="2304" max="2304" width="9.85546875" style="1" bestFit="1" customWidth="1"/>
    <col min="2305" max="2555" width="9.140625" style="1"/>
    <col min="2556" max="2556" width="21.5703125" style="1" customWidth="1"/>
    <col min="2557" max="2557" width="13.42578125" style="1" customWidth="1"/>
    <col min="2558" max="2558" width="15.85546875" style="1" customWidth="1"/>
    <col min="2559" max="2559" width="13.42578125" style="1" customWidth="1"/>
    <col min="2560" max="2560" width="9.85546875" style="1" bestFit="1" customWidth="1"/>
    <col min="2561" max="2811" width="9.140625" style="1"/>
    <col min="2812" max="2812" width="21.5703125" style="1" customWidth="1"/>
    <col min="2813" max="2813" width="13.42578125" style="1" customWidth="1"/>
    <col min="2814" max="2814" width="15.85546875" style="1" customWidth="1"/>
    <col min="2815" max="2815" width="13.42578125" style="1" customWidth="1"/>
    <col min="2816" max="2816" width="9.85546875" style="1" bestFit="1" customWidth="1"/>
    <col min="2817" max="3067" width="9.140625" style="1"/>
    <col min="3068" max="3068" width="21.5703125" style="1" customWidth="1"/>
    <col min="3069" max="3069" width="13.42578125" style="1" customWidth="1"/>
    <col min="3070" max="3070" width="15.85546875" style="1" customWidth="1"/>
    <col min="3071" max="3071" width="13.42578125" style="1" customWidth="1"/>
    <col min="3072" max="3072" width="9.85546875" style="1" bestFit="1" customWidth="1"/>
    <col min="3073" max="3323" width="9.140625" style="1"/>
    <col min="3324" max="3324" width="21.5703125" style="1" customWidth="1"/>
    <col min="3325" max="3325" width="13.42578125" style="1" customWidth="1"/>
    <col min="3326" max="3326" width="15.85546875" style="1" customWidth="1"/>
    <col min="3327" max="3327" width="13.42578125" style="1" customWidth="1"/>
    <col min="3328" max="3328" width="9.85546875" style="1" bestFit="1" customWidth="1"/>
    <col min="3329" max="3579" width="9.140625" style="1"/>
    <col min="3580" max="3580" width="21.5703125" style="1" customWidth="1"/>
    <col min="3581" max="3581" width="13.42578125" style="1" customWidth="1"/>
    <col min="3582" max="3582" width="15.85546875" style="1" customWidth="1"/>
    <col min="3583" max="3583" width="13.42578125" style="1" customWidth="1"/>
    <col min="3584" max="3584" width="9.85546875" style="1" bestFit="1" customWidth="1"/>
    <col min="3585" max="3835" width="9.140625" style="1"/>
    <col min="3836" max="3836" width="21.5703125" style="1" customWidth="1"/>
    <col min="3837" max="3837" width="13.42578125" style="1" customWidth="1"/>
    <col min="3838" max="3838" width="15.85546875" style="1" customWidth="1"/>
    <col min="3839" max="3839" width="13.42578125" style="1" customWidth="1"/>
    <col min="3840" max="3840" width="9.85546875" style="1" bestFit="1" customWidth="1"/>
    <col min="3841" max="4091" width="9.140625" style="1"/>
    <col min="4092" max="4092" width="21.5703125" style="1" customWidth="1"/>
    <col min="4093" max="4093" width="13.42578125" style="1" customWidth="1"/>
    <col min="4094" max="4094" width="15.85546875" style="1" customWidth="1"/>
    <col min="4095" max="4095" width="13.42578125" style="1" customWidth="1"/>
    <col min="4096" max="4096" width="9.85546875" style="1" bestFit="1" customWidth="1"/>
    <col min="4097" max="4347" width="9.140625" style="1"/>
    <col min="4348" max="4348" width="21.5703125" style="1" customWidth="1"/>
    <col min="4349" max="4349" width="13.42578125" style="1" customWidth="1"/>
    <col min="4350" max="4350" width="15.85546875" style="1" customWidth="1"/>
    <col min="4351" max="4351" width="13.42578125" style="1" customWidth="1"/>
    <col min="4352" max="4352" width="9.85546875" style="1" bestFit="1" customWidth="1"/>
    <col min="4353" max="4603" width="9.140625" style="1"/>
    <col min="4604" max="4604" width="21.5703125" style="1" customWidth="1"/>
    <col min="4605" max="4605" width="13.42578125" style="1" customWidth="1"/>
    <col min="4606" max="4606" width="15.85546875" style="1" customWidth="1"/>
    <col min="4607" max="4607" width="13.42578125" style="1" customWidth="1"/>
    <col min="4608" max="4608" width="9.85546875" style="1" bestFit="1" customWidth="1"/>
    <col min="4609" max="4859" width="9.140625" style="1"/>
    <col min="4860" max="4860" width="21.5703125" style="1" customWidth="1"/>
    <col min="4861" max="4861" width="13.42578125" style="1" customWidth="1"/>
    <col min="4862" max="4862" width="15.85546875" style="1" customWidth="1"/>
    <col min="4863" max="4863" width="13.42578125" style="1" customWidth="1"/>
    <col min="4864" max="4864" width="9.85546875" style="1" bestFit="1" customWidth="1"/>
    <col min="4865" max="5115" width="9.140625" style="1"/>
    <col min="5116" max="5116" width="21.5703125" style="1" customWidth="1"/>
    <col min="5117" max="5117" width="13.42578125" style="1" customWidth="1"/>
    <col min="5118" max="5118" width="15.85546875" style="1" customWidth="1"/>
    <col min="5119" max="5119" width="13.42578125" style="1" customWidth="1"/>
    <col min="5120" max="5120" width="9.85546875" style="1" bestFit="1" customWidth="1"/>
    <col min="5121" max="5371" width="9.140625" style="1"/>
    <col min="5372" max="5372" width="21.5703125" style="1" customWidth="1"/>
    <col min="5373" max="5373" width="13.42578125" style="1" customWidth="1"/>
    <col min="5374" max="5374" width="15.85546875" style="1" customWidth="1"/>
    <col min="5375" max="5375" width="13.42578125" style="1" customWidth="1"/>
    <col min="5376" max="5376" width="9.85546875" style="1" bestFit="1" customWidth="1"/>
    <col min="5377" max="5627" width="9.140625" style="1"/>
    <col min="5628" max="5628" width="21.5703125" style="1" customWidth="1"/>
    <col min="5629" max="5629" width="13.42578125" style="1" customWidth="1"/>
    <col min="5630" max="5630" width="15.85546875" style="1" customWidth="1"/>
    <col min="5631" max="5631" width="13.42578125" style="1" customWidth="1"/>
    <col min="5632" max="5632" width="9.85546875" style="1" bestFit="1" customWidth="1"/>
    <col min="5633" max="5883" width="9.140625" style="1"/>
    <col min="5884" max="5884" width="21.5703125" style="1" customWidth="1"/>
    <col min="5885" max="5885" width="13.42578125" style="1" customWidth="1"/>
    <col min="5886" max="5886" width="15.85546875" style="1" customWidth="1"/>
    <col min="5887" max="5887" width="13.42578125" style="1" customWidth="1"/>
    <col min="5888" max="5888" width="9.85546875" style="1" bestFit="1" customWidth="1"/>
    <col min="5889" max="6139" width="9.140625" style="1"/>
    <col min="6140" max="6140" width="21.5703125" style="1" customWidth="1"/>
    <col min="6141" max="6141" width="13.42578125" style="1" customWidth="1"/>
    <col min="6142" max="6142" width="15.85546875" style="1" customWidth="1"/>
    <col min="6143" max="6143" width="13.42578125" style="1" customWidth="1"/>
    <col min="6144" max="6144" width="9.85546875" style="1" bestFit="1" customWidth="1"/>
    <col min="6145" max="6395" width="9.140625" style="1"/>
    <col min="6396" max="6396" width="21.5703125" style="1" customWidth="1"/>
    <col min="6397" max="6397" width="13.42578125" style="1" customWidth="1"/>
    <col min="6398" max="6398" width="15.85546875" style="1" customWidth="1"/>
    <col min="6399" max="6399" width="13.42578125" style="1" customWidth="1"/>
    <col min="6400" max="6400" width="9.85546875" style="1" bestFit="1" customWidth="1"/>
    <col min="6401" max="6651" width="9.140625" style="1"/>
    <col min="6652" max="6652" width="21.5703125" style="1" customWidth="1"/>
    <col min="6653" max="6653" width="13.42578125" style="1" customWidth="1"/>
    <col min="6654" max="6654" width="15.85546875" style="1" customWidth="1"/>
    <col min="6655" max="6655" width="13.42578125" style="1" customWidth="1"/>
    <col min="6656" max="6656" width="9.85546875" style="1" bestFit="1" customWidth="1"/>
    <col min="6657" max="6907" width="9.140625" style="1"/>
    <col min="6908" max="6908" width="21.5703125" style="1" customWidth="1"/>
    <col min="6909" max="6909" width="13.42578125" style="1" customWidth="1"/>
    <col min="6910" max="6910" width="15.85546875" style="1" customWidth="1"/>
    <col min="6911" max="6911" width="13.42578125" style="1" customWidth="1"/>
    <col min="6912" max="6912" width="9.85546875" style="1" bestFit="1" customWidth="1"/>
    <col min="6913" max="7163" width="9.140625" style="1"/>
    <col min="7164" max="7164" width="21.5703125" style="1" customWidth="1"/>
    <col min="7165" max="7165" width="13.42578125" style="1" customWidth="1"/>
    <col min="7166" max="7166" width="15.85546875" style="1" customWidth="1"/>
    <col min="7167" max="7167" width="13.42578125" style="1" customWidth="1"/>
    <col min="7168" max="7168" width="9.85546875" style="1" bestFit="1" customWidth="1"/>
    <col min="7169" max="7419" width="9.140625" style="1"/>
    <col min="7420" max="7420" width="21.5703125" style="1" customWidth="1"/>
    <col min="7421" max="7421" width="13.42578125" style="1" customWidth="1"/>
    <col min="7422" max="7422" width="15.85546875" style="1" customWidth="1"/>
    <col min="7423" max="7423" width="13.42578125" style="1" customWidth="1"/>
    <col min="7424" max="7424" width="9.85546875" style="1" bestFit="1" customWidth="1"/>
    <col min="7425" max="7675" width="9.140625" style="1"/>
    <col min="7676" max="7676" width="21.5703125" style="1" customWidth="1"/>
    <col min="7677" max="7677" width="13.42578125" style="1" customWidth="1"/>
    <col min="7678" max="7678" width="15.85546875" style="1" customWidth="1"/>
    <col min="7679" max="7679" width="13.42578125" style="1" customWidth="1"/>
    <col min="7680" max="7680" width="9.85546875" style="1" bestFit="1" customWidth="1"/>
    <col min="7681" max="7931" width="9.140625" style="1"/>
    <col min="7932" max="7932" width="21.5703125" style="1" customWidth="1"/>
    <col min="7933" max="7933" width="13.42578125" style="1" customWidth="1"/>
    <col min="7934" max="7934" width="15.85546875" style="1" customWidth="1"/>
    <col min="7935" max="7935" width="13.42578125" style="1" customWidth="1"/>
    <col min="7936" max="7936" width="9.85546875" style="1" bestFit="1" customWidth="1"/>
    <col min="7937" max="8187" width="9.140625" style="1"/>
    <col min="8188" max="8188" width="21.5703125" style="1" customWidth="1"/>
    <col min="8189" max="8189" width="13.42578125" style="1" customWidth="1"/>
    <col min="8190" max="8190" width="15.85546875" style="1" customWidth="1"/>
    <col min="8191" max="8191" width="13.42578125" style="1" customWidth="1"/>
    <col min="8192" max="8192" width="9.85546875" style="1" bestFit="1" customWidth="1"/>
    <col min="8193" max="8443" width="9.140625" style="1"/>
    <col min="8444" max="8444" width="21.5703125" style="1" customWidth="1"/>
    <col min="8445" max="8445" width="13.42578125" style="1" customWidth="1"/>
    <col min="8446" max="8446" width="15.85546875" style="1" customWidth="1"/>
    <col min="8447" max="8447" width="13.42578125" style="1" customWidth="1"/>
    <col min="8448" max="8448" width="9.85546875" style="1" bestFit="1" customWidth="1"/>
    <col min="8449" max="8699" width="9.140625" style="1"/>
    <col min="8700" max="8700" width="21.5703125" style="1" customWidth="1"/>
    <col min="8701" max="8701" width="13.42578125" style="1" customWidth="1"/>
    <col min="8702" max="8702" width="15.85546875" style="1" customWidth="1"/>
    <col min="8703" max="8703" width="13.42578125" style="1" customWidth="1"/>
    <col min="8704" max="8704" width="9.85546875" style="1" bestFit="1" customWidth="1"/>
    <col min="8705" max="8955" width="9.140625" style="1"/>
    <col min="8956" max="8956" width="21.5703125" style="1" customWidth="1"/>
    <col min="8957" max="8957" width="13.42578125" style="1" customWidth="1"/>
    <col min="8958" max="8958" width="15.85546875" style="1" customWidth="1"/>
    <col min="8959" max="8959" width="13.42578125" style="1" customWidth="1"/>
    <col min="8960" max="8960" width="9.85546875" style="1" bestFit="1" customWidth="1"/>
    <col min="8961" max="9211" width="9.140625" style="1"/>
    <col min="9212" max="9212" width="21.5703125" style="1" customWidth="1"/>
    <col min="9213" max="9213" width="13.42578125" style="1" customWidth="1"/>
    <col min="9214" max="9214" width="15.85546875" style="1" customWidth="1"/>
    <col min="9215" max="9215" width="13.42578125" style="1" customWidth="1"/>
    <col min="9216" max="9216" width="9.85546875" style="1" bestFit="1" customWidth="1"/>
    <col min="9217" max="9467" width="9.140625" style="1"/>
    <col min="9468" max="9468" width="21.5703125" style="1" customWidth="1"/>
    <col min="9469" max="9469" width="13.42578125" style="1" customWidth="1"/>
    <col min="9470" max="9470" width="15.85546875" style="1" customWidth="1"/>
    <col min="9471" max="9471" width="13.42578125" style="1" customWidth="1"/>
    <col min="9472" max="9472" width="9.85546875" style="1" bestFit="1" customWidth="1"/>
    <col min="9473" max="9723" width="9.140625" style="1"/>
    <col min="9724" max="9724" width="21.5703125" style="1" customWidth="1"/>
    <col min="9725" max="9725" width="13.42578125" style="1" customWidth="1"/>
    <col min="9726" max="9726" width="15.85546875" style="1" customWidth="1"/>
    <col min="9727" max="9727" width="13.42578125" style="1" customWidth="1"/>
    <col min="9728" max="9728" width="9.85546875" style="1" bestFit="1" customWidth="1"/>
    <col min="9729" max="9979" width="9.140625" style="1"/>
    <col min="9980" max="9980" width="21.5703125" style="1" customWidth="1"/>
    <col min="9981" max="9981" width="13.42578125" style="1" customWidth="1"/>
    <col min="9982" max="9982" width="15.85546875" style="1" customWidth="1"/>
    <col min="9983" max="9983" width="13.42578125" style="1" customWidth="1"/>
    <col min="9984" max="9984" width="9.85546875" style="1" bestFit="1" customWidth="1"/>
    <col min="9985" max="10235" width="9.140625" style="1"/>
    <col min="10236" max="10236" width="21.5703125" style="1" customWidth="1"/>
    <col min="10237" max="10237" width="13.42578125" style="1" customWidth="1"/>
    <col min="10238" max="10238" width="15.85546875" style="1" customWidth="1"/>
    <col min="10239" max="10239" width="13.42578125" style="1" customWidth="1"/>
    <col min="10240" max="10240" width="9.85546875" style="1" bestFit="1" customWidth="1"/>
    <col min="10241" max="10491" width="9.140625" style="1"/>
    <col min="10492" max="10492" width="21.5703125" style="1" customWidth="1"/>
    <col min="10493" max="10493" width="13.42578125" style="1" customWidth="1"/>
    <col min="10494" max="10494" width="15.85546875" style="1" customWidth="1"/>
    <col min="10495" max="10495" width="13.42578125" style="1" customWidth="1"/>
    <col min="10496" max="10496" width="9.85546875" style="1" bestFit="1" customWidth="1"/>
    <col min="10497" max="10747" width="9.140625" style="1"/>
    <col min="10748" max="10748" width="21.5703125" style="1" customWidth="1"/>
    <col min="10749" max="10749" width="13.42578125" style="1" customWidth="1"/>
    <col min="10750" max="10750" width="15.85546875" style="1" customWidth="1"/>
    <col min="10751" max="10751" width="13.42578125" style="1" customWidth="1"/>
    <col min="10752" max="10752" width="9.85546875" style="1" bestFit="1" customWidth="1"/>
    <col min="10753" max="11003" width="9.140625" style="1"/>
    <col min="11004" max="11004" width="21.5703125" style="1" customWidth="1"/>
    <col min="11005" max="11005" width="13.42578125" style="1" customWidth="1"/>
    <col min="11006" max="11006" width="15.85546875" style="1" customWidth="1"/>
    <col min="11007" max="11007" width="13.42578125" style="1" customWidth="1"/>
    <col min="11008" max="11008" width="9.85546875" style="1" bestFit="1" customWidth="1"/>
    <col min="11009" max="11259" width="9.140625" style="1"/>
    <col min="11260" max="11260" width="21.5703125" style="1" customWidth="1"/>
    <col min="11261" max="11261" width="13.42578125" style="1" customWidth="1"/>
    <col min="11262" max="11262" width="15.85546875" style="1" customWidth="1"/>
    <col min="11263" max="11263" width="13.42578125" style="1" customWidth="1"/>
    <col min="11264" max="11264" width="9.85546875" style="1" bestFit="1" customWidth="1"/>
    <col min="11265" max="11515" width="9.140625" style="1"/>
    <col min="11516" max="11516" width="21.5703125" style="1" customWidth="1"/>
    <col min="11517" max="11517" width="13.42578125" style="1" customWidth="1"/>
    <col min="11518" max="11518" width="15.85546875" style="1" customWidth="1"/>
    <col min="11519" max="11519" width="13.42578125" style="1" customWidth="1"/>
    <col min="11520" max="11520" width="9.85546875" style="1" bestFit="1" customWidth="1"/>
    <col min="11521" max="11771" width="9.140625" style="1"/>
    <col min="11772" max="11772" width="21.5703125" style="1" customWidth="1"/>
    <col min="11773" max="11773" width="13.42578125" style="1" customWidth="1"/>
    <col min="11774" max="11774" width="15.85546875" style="1" customWidth="1"/>
    <col min="11775" max="11775" width="13.42578125" style="1" customWidth="1"/>
    <col min="11776" max="11776" width="9.85546875" style="1" bestFit="1" customWidth="1"/>
    <col min="11777" max="12027" width="9.140625" style="1"/>
    <col min="12028" max="12028" width="21.5703125" style="1" customWidth="1"/>
    <col min="12029" max="12029" width="13.42578125" style="1" customWidth="1"/>
    <col min="12030" max="12030" width="15.85546875" style="1" customWidth="1"/>
    <col min="12031" max="12031" width="13.42578125" style="1" customWidth="1"/>
    <col min="12032" max="12032" width="9.85546875" style="1" bestFit="1" customWidth="1"/>
    <col min="12033" max="12283" width="9.140625" style="1"/>
    <col min="12284" max="12284" width="21.5703125" style="1" customWidth="1"/>
    <col min="12285" max="12285" width="13.42578125" style="1" customWidth="1"/>
    <col min="12286" max="12286" width="15.85546875" style="1" customWidth="1"/>
    <col min="12287" max="12287" width="13.42578125" style="1" customWidth="1"/>
    <col min="12288" max="12288" width="9.85546875" style="1" bestFit="1" customWidth="1"/>
    <col min="12289" max="12539" width="9.140625" style="1"/>
    <col min="12540" max="12540" width="21.5703125" style="1" customWidth="1"/>
    <col min="12541" max="12541" width="13.42578125" style="1" customWidth="1"/>
    <col min="12542" max="12542" width="15.85546875" style="1" customWidth="1"/>
    <col min="12543" max="12543" width="13.42578125" style="1" customWidth="1"/>
    <col min="12544" max="12544" width="9.85546875" style="1" bestFit="1" customWidth="1"/>
    <col min="12545" max="12795" width="9.140625" style="1"/>
    <col min="12796" max="12796" width="21.5703125" style="1" customWidth="1"/>
    <col min="12797" max="12797" width="13.42578125" style="1" customWidth="1"/>
    <col min="12798" max="12798" width="15.85546875" style="1" customWidth="1"/>
    <col min="12799" max="12799" width="13.42578125" style="1" customWidth="1"/>
    <col min="12800" max="12800" width="9.85546875" style="1" bestFit="1" customWidth="1"/>
    <col min="12801" max="13051" width="9.140625" style="1"/>
    <col min="13052" max="13052" width="21.5703125" style="1" customWidth="1"/>
    <col min="13053" max="13053" width="13.42578125" style="1" customWidth="1"/>
    <col min="13054" max="13054" width="15.85546875" style="1" customWidth="1"/>
    <col min="13055" max="13055" width="13.42578125" style="1" customWidth="1"/>
    <col min="13056" max="13056" width="9.85546875" style="1" bestFit="1" customWidth="1"/>
    <col min="13057" max="13307" width="9.140625" style="1"/>
    <col min="13308" max="13308" width="21.5703125" style="1" customWidth="1"/>
    <col min="13309" max="13309" width="13.42578125" style="1" customWidth="1"/>
    <col min="13310" max="13310" width="15.85546875" style="1" customWidth="1"/>
    <col min="13311" max="13311" width="13.42578125" style="1" customWidth="1"/>
    <col min="13312" max="13312" width="9.85546875" style="1" bestFit="1" customWidth="1"/>
    <col min="13313" max="13563" width="9.140625" style="1"/>
    <col min="13564" max="13564" width="21.5703125" style="1" customWidth="1"/>
    <col min="13565" max="13565" width="13.42578125" style="1" customWidth="1"/>
    <col min="13566" max="13566" width="15.85546875" style="1" customWidth="1"/>
    <col min="13567" max="13567" width="13.42578125" style="1" customWidth="1"/>
    <col min="13568" max="13568" width="9.85546875" style="1" bestFit="1" customWidth="1"/>
    <col min="13569" max="13819" width="9.140625" style="1"/>
    <col min="13820" max="13820" width="21.5703125" style="1" customWidth="1"/>
    <col min="13821" max="13821" width="13.42578125" style="1" customWidth="1"/>
    <col min="13822" max="13822" width="15.85546875" style="1" customWidth="1"/>
    <col min="13823" max="13823" width="13.42578125" style="1" customWidth="1"/>
    <col min="13824" max="13824" width="9.85546875" style="1" bestFit="1" customWidth="1"/>
    <col min="13825" max="14075" width="9.140625" style="1"/>
    <col min="14076" max="14076" width="21.5703125" style="1" customWidth="1"/>
    <col min="14077" max="14077" width="13.42578125" style="1" customWidth="1"/>
    <col min="14078" max="14078" width="15.85546875" style="1" customWidth="1"/>
    <col min="14079" max="14079" width="13.42578125" style="1" customWidth="1"/>
    <col min="14080" max="14080" width="9.85546875" style="1" bestFit="1" customWidth="1"/>
    <col min="14081" max="14331" width="9.140625" style="1"/>
    <col min="14332" max="14332" width="21.5703125" style="1" customWidth="1"/>
    <col min="14333" max="14333" width="13.42578125" style="1" customWidth="1"/>
    <col min="14334" max="14334" width="15.85546875" style="1" customWidth="1"/>
    <col min="14335" max="14335" width="13.42578125" style="1" customWidth="1"/>
    <col min="14336" max="14336" width="9.85546875" style="1" bestFit="1" customWidth="1"/>
    <col min="14337" max="14587" width="9.140625" style="1"/>
    <col min="14588" max="14588" width="21.5703125" style="1" customWidth="1"/>
    <col min="14589" max="14589" width="13.42578125" style="1" customWidth="1"/>
    <col min="14590" max="14590" width="15.85546875" style="1" customWidth="1"/>
    <col min="14591" max="14591" width="13.42578125" style="1" customWidth="1"/>
    <col min="14592" max="14592" width="9.85546875" style="1" bestFit="1" customWidth="1"/>
    <col min="14593" max="14843" width="9.140625" style="1"/>
    <col min="14844" max="14844" width="21.5703125" style="1" customWidth="1"/>
    <col min="14845" max="14845" width="13.42578125" style="1" customWidth="1"/>
    <col min="14846" max="14846" width="15.85546875" style="1" customWidth="1"/>
    <col min="14847" max="14847" width="13.42578125" style="1" customWidth="1"/>
    <col min="14848" max="14848" width="9.85546875" style="1" bestFit="1" customWidth="1"/>
    <col min="14849" max="15099" width="9.140625" style="1"/>
    <col min="15100" max="15100" width="21.5703125" style="1" customWidth="1"/>
    <col min="15101" max="15101" width="13.42578125" style="1" customWidth="1"/>
    <col min="15102" max="15102" width="15.85546875" style="1" customWidth="1"/>
    <col min="15103" max="15103" width="13.42578125" style="1" customWidth="1"/>
    <col min="15104" max="15104" width="9.85546875" style="1" bestFit="1" customWidth="1"/>
    <col min="15105" max="15355" width="9.140625" style="1"/>
    <col min="15356" max="15356" width="21.5703125" style="1" customWidth="1"/>
    <col min="15357" max="15357" width="13.42578125" style="1" customWidth="1"/>
    <col min="15358" max="15358" width="15.85546875" style="1" customWidth="1"/>
    <col min="15359" max="15359" width="13.42578125" style="1" customWidth="1"/>
    <col min="15360" max="15360" width="9.85546875" style="1" bestFit="1" customWidth="1"/>
    <col min="15361" max="15611" width="9.140625" style="1"/>
    <col min="15612" max="15612" width="21.5703125" style="1" customWidth="1"/>
    <col min="15613" max="15613" width="13.42578125" style="1" customWidth="1"/>
    <col min="15614" max="15614" width="15.85546875" style="1" customWidth="1"/>
    <col min="15615" max="15615" width="13.42578125" style="1" customWidth="1"/>
    <col min="15616" max="15616" width="9.85546875" style="1" bestFit="1" customWidth="1"/>
    <col min="15617" max="15867" width="9.140625" style="1"/>
    <col min="15868" max="15868" width="21.5703125" style="1" customWidth="1"/>
    <col min="15869" max="15869" width="13.42578125" style="1" customWidth="1"/>
    <col min="15870" max="15870" width="15.85546875" style="1" customWidth="1"/>
    <col min="15871" max="15871" width="13.42578125" style="1" customWidth="1"/>
    <col min="15872" max="15872" width="9.85546875" style="1" bestFit="1" customWidth="1"/>
    <col min="15873" max="16123" width="9.140625" style="1"/>
    <col min="16124" max="16124" width="21.5703125" style="1" customWidth="1"/>
    <col min="16125" max="16125" width="13.42578125" style="1" customWidth="1"/>
    <col min="16126" max="16126" width="15.85546875" style="1" customWidth="1"/>
    <col min="16127" max="16127" width="13.42578125" style="1" customWidth="1"/>
    <col min="16128" max="16128" width="9.85546875" style="1" bestFit="1" customWidth="1"/>
    <col min="16129" max="16384" width="9.140625" style="1"/>
  </cols>
  <sheetData>
    <row r="1" spans="1:5" ht="50.25" customHeight="1" x14ac:dyDescent="0.2">
      <c r="A1" s="148" t="s">
        <v>0</v>
      </c>
      <c r="B1" s="148"/>
      <c r="C1" s="148"/>
      <c r="D1" s="148"/>
    </row>
    <row r="2" spans="1:5" ht="15" x14ac:dyDescent="0.2">
      <c r="A2" s="149" t="s">
        <v>1</v>
      </c>
      <c r="B2" s="149"/>
      <c r="C2" s="149"/>
      <c r="D2" s="149"/>
    </row>
    <row r="3" spans="1:5" ht="15" x14ac:dyDescent="0.2">
      <c r="A3" s="99"/>
      <c r="B3" s="99"/>
      <c r="C3" s="99"/>
      <c r="D3" s="99" t="s">
        <v>2</v>
      </c>
    </row>
    <row r="4" spans="1:5" ht="1.5" hidden="1" customHeight="1" x14ac:dyDescent="0.25">
      <c r="A4" s="97" t="s">
        <v>3</v>
      </c>
      <c r="B4" s="98"/>
      <c r="C4" s="98"/>
      <c r="D4" s="98"/>
    </row>
    <row r="5" spans="1:5" ht="15.75" thickBot="1" x14ac:dyDescent="0.3">
      <c r="A5" s="100"/>
    </row>
    <row r="6" spans="1:5" s="88" customFormat="1" ht="15.75" thickBot="1" x14ac:dyDescent="0.3">
      <c r="A6" s="150" t="s">
        <v>4</v>
      </c>
      <c r="B6" s="151"/>
      <c r="C6" s="150" t="s">
        <v>5</v>
      </c>
      <c r="D6" s="151"/>
    </row>
    <row r="7" spans="1:5" s="88" customFormat="1" ht="15.75" thickBot="1" x14ac:dyDescent="0.3">
      <c r="A7" s="152" t="s">
        <v>6</v>
      </c>
      <c r="B7" s="153"/>
      <c r="C7" s="123"/>
      <c r="D7" s="124"/>
    </row>
    <row r="8" spans="1:5" s="88" customFormat="1" x14ac:dyDescent="0.2">
      <c r="A8" s="154" t="s">
        <v>7</v>
      </c>
      <c r="B8" s="155"/>
      <c r="C8" s="101">
        <v>5</v>
      </c>
      <c r="D8" s="102" t="s">
        <v>8</v>
      </c>
    </row>
    <row r="9" spans="1:5" s="88" customFormat="1" ht="15" x14ac:dyDescent="0.25">
      <c r="A9" s="133" t="s">
        <v>9</v>
      </c>
      <c r="B9" s="134"/>
      <c r="C9" s="103">
        <v>2</v>
      </c>
      <c r="D9" s="104" t="s">
        <v>10</v>
      </c>
    </row>
    <row r="10" spans="1:5" s="88" customFormat="1" x14ac:dyDescent="0.2">
      <c r="A10" s="133" t="s">
        <v>11</v>
      </c>
      <c r="B10" s="134"/>
      <c r="C10" s="103">
        <v>2</v>
      </c>
      <c r="D10" s="104" t="s">
        <v>10</v>
      </c>
    </row>
    <row r="11" spans="1:5" s="88" customFormat="1" ht="13.5" thickBot="1" x14ac:dyDescent="0.25">
      <c r="A11" s="135" t="s">
        <v>12</v>
      </c>
      <c r="B11" s="136"/>
      <c r="C11" s="105">
        <v>2</v>
      </c>
      <c r="D11" s="106" t="s">
        <v>10</v>
      </c>
    </row>
    <row r="12" spans="1:5" s="88" customFormat="1" ht="13.5" thickBot="1" x14ac:dyDescent="0.25">
      <c r="A12" s="1"/>
      <c r="B12" s="1"/>
      <c r="C12" s="92"/>
      <c r="D12" s="92"/>
    </row>
    <row r="13" spans="1:5" s="88" customFormat="1" ht="15.75" thickBot="1" x14ac:dyDescent="0.3">
      <c r="A13" s="156" t="s">
        <v>13</v>
      </c>
      <c r="B13" s="157"/>
      <c r="C13" s="125"/>
      <c r="D13" s="126"/>
    </row>
    <row r="14" spans="1:5" x14ac:dyDescent="0.2">
      <c r="A14" s="154" t="s">
        <v>14</v>
      </c>
      <c r="B14" s="155"/>
      <c r="C14" s="101">
        <v>5</v>
      </c>
      <c r="D14" s="102" t="s">
        <v>8</v>
      </c>
      <c r="E14" s="107"/>
    </row>
    <row r="15" spans="1:5" x14ac:dyDescent="0.2">
      <c r="A15" s="133" t="s">
        <v>15</v>
      </c>
      <c r="B15" s="134"/>
      <c r="C15" s="103">
        <v>4</v>
      </c>
      <c r="D15" s="104" t="s">
        <v>10</v>
      </c>
      <c r="E15" s="107"/>
    </row>
    <row r="16" spans="1:5" x14ac:dyDescent="0.2">
      <c r="A16" s="133" t="s">
        <v>16</v>
      </c>
      <c r="B16" s="134"/>
      <c r="C16" s="103">
        <v>2</v>
      </c>
      <c r="D16" s="104" t="s">
        <v>10</v>
      </c>
      <c r="E16" s="107"/>
    </row>
    <row r="17" spans="1:5" x14ac:dyDescent="0.2">
      <c r="A17" s="133" t="s">
        <v>17</v>
      </c>
      <c r="B17" s="134"/>
      <c r="C17" s="103">
        <v>1</v>
      </c>
      <c r="D17" s="104" t="s">
        <v>18</v>
      </c>
      <c r="E17" s="107"/>
    </row>
    <row r="18" spans="1:5" ht="15" x14ac:dyDescent="0.25">
      <c r="A18" s="133" t="s">
        <v>19</v>
      </c>
      <c r="B18" s="134"/>
      <c r="C18" s="103">
        <v>2</v>
      </c>
      <c r="D18" s="104" t="s">
        <v>10</v>
      </c>
      <c r="E18" s="107"/>
    </row>
    <row r="19" spans="1:5" x14ac:dyDescent="0.2">
      <c r="A19" s="133" t="s">
        <v>20</v>
      </c>
      <c r="B19" s="134"/>
      <c r="C19" s="103">
        <v>1</v>
      </c>
      <c r="D19" s="104" t="s">
        <v>18</v>
      </c>
      <c r="E19" s="107"/>
    </row>
    <row r="20" spans="1:5" x14ac:dyDescent="0.2">
      <c r="A20" s="133" t="s">
        <v>21</v>
      </c>
      <c r="B20" s="134"/>
      <c r="C20" s="103">
        <v>3</v>
      </c>
      <c r="D20" s="104" t="s">
        <v>10</v>
      </c>
      <c r="E20" s="107"/>
    </row>
    <row r="21" spans="1:5" x14ac:dyDescent="0.2">
      <c r="A21" s="133" t="s">
        <v>22</v>
      </c>
      <c r="B21" s="134"/>
      <c r="C21" s="103">
        <v>4</v>
      </c>
      <c r="D21" s="104" t="s">
        <v>10</v>
      </c>
      <c r="E21" s="107"/>
    </row>
    <row r="22" spans="1:5" x14ac:dyDescent="0.2">
      <c r="A22" s="133" t="s">
        <v>23</v>
      </c>
      <c r="B22" s="134"/>
      <c r="C22" s="103">
        <v>2</v>
      </c>
      <c r="D22" s="104" t="s">
        <v>10</v>
      </c>
      <c r="E22" s="107"/>
    </row>
    <row r="23" spans="1:5" x14ac:dyDescent="0.2">
      <c r="A23" s="133" t="s">
        <v>24</v>
      </c>
      <c r="B23" s="134"/>
      <c r="C23" s="103">
        <v>4</v>
      </c>
      <c r="D23" s="104" t="s">
        <v>10</v>
      </c>
      <c r="E23" s="107"/>
    </row>
    <row r="24" spans="1:5" x14ac:dyDescent="0.2">
      <c r="A24" s="133" t="s">
        <v>25</v>
      </c>
      <c r="B24" s="134"/>
      <c r="C24" s="103">
        <v>1</v>
      </c>
      <c r="D24" s="104" t="s">
        <v>18</v>
      </c>
      <c r="E24" s="107"/>
    </row>
    <row r="25" spans="1:5" x14ac:dyDescent="0.2">
      <c r="A25" s="133" t="s">
        <v>26</v>
      </c>
      <c r="B25" s="134"/>
      <c r="C25" s="103">
        <v>4</v>
      </c>
      <c r="D25" s="104" t="s">
        <v>10</v>
      </c>
      <c r="E25" s="107"/>
    </row>
    <row r="26" spans="1:5" x14ac:dyDescent="0.2">
      <c r="A26" s="133" t="s">
        <v>27</v>
      </c>
      <c r="B26" s="134"/>
      <c r="C26" s="103">
        <v>5</v>
      </c>
      <c r="D26" s="104" t="s">
        <v>8</v>
      </c>
      <c r="E26" s="107"/>
    </row>
    <row r="27" spans="1:5" x14ac:dyDescent="0.2">
      <c r="A27" s="133" t="s">
        <v>28</v>
      </c>
      <c r="B27" s="134"/>
      <c r="C27" s="103">
        <v>1</v>
      </c>
      <c r="D27" s="104" t="s">
        <v>18</v>
      </c>
      <c r="E27" s="107"/>
    </row>
    <row r="28" spans="1:5" x14ac:dyDescent="0.2">
      <c r="A28" s="133" t="s">
        <v>29</v>
      </c>
      <c r="B28" s="134"/>
      <c r="C28" s="103">
        <v>6</v>
      </c>
      <c r="D28" s="104" t="s">
        <v>30</v>
      </c>
      <c r="E28" s="107"/>
    </row>
    <row r="29" spans="1:5" x14ac:dyDescent="0.2">
      <c r="A29" s="133" t="s">
        <v>31</v>
      </c>
      <c r="B29" s="134"/>
      <c r="C29" s="103">
        <v>6</v>
      </c>
      <c r="D29" s="104" t="s">
        <v>30</v>
      </c>
      <c r="E29" s="107"/>
    </row>
    <row r="30" spans="1:5" x14ac:dyDescent="0.2">
      <c r="A30" s="133" t="s">
        <v>32</v>
      </c>
      <c r="B30" s="134"/>
      <c r="C30" s="103">
        <v>6</v>
      </c>
      <c r="D30" s="104" t="s">
        <v>30</v>
      </c>
      <c r="E30" s="107"/>
    </row>
    <row r="31" spans="1:5" ht="13.5" thickBot="1" x14ac:dyDescent="0.25">
      <c r="A31" s="135" t="s">
        <v>33</v>
      </c>
      <c r="B31" s="136"/>
      <c r="C31" s="105">
        <v>1</v>
      </c>
      <c r="D31" s="106" t="s">
        <v>18</v>
      </c>
      <c r="E31" s="107"/>
    </row>
    <row r="33" spans="1:4" ht="15" hidden="1" x14ac:dyDescent="0.25">
      <c r="A33" s="127" t="s">
        <v>34</v>
      </c>
      <c r="B33" s="141"/>
      <c r="C33" s="141"/>
      <c r="D33" s="141"/>
    </row>
    <row r="34" spans="1:4" ht="15" hidden="1" x14ac:dyDescent="0.25">
      <c r="A34" s="127" t="s">
        <v>35</v>
      </c>
      <c r="B34" s="141"/>
      <c r="C34" s="141"/>
      <c r="D34" s="141"/>
    </row>
    <row r="35" spans="1:4" ht="15" hidden="1" x14ac:dyDescent="0.25">
      <c r="A35" s="127" t="s">
        <v>36</v>
      </c>
      <c r="B35" s="141"/>
      <c r="C35" s="141"/>
      <c r="D35" s="141"/>
    </row>
    <row r="36" spans="1:4" ht="15" hidden="1" x14ac:dyDescent="0.25">
      <c r="A36" s="127" t="s">
        <v>37</v>
      </c>
      <c r="B36" s="141"/>
      <c r="C36" s="141"/>
      <c r="D36" s="141"/>
    </row>
    <row r="37" spans="1:4" hidden="1" x14ac:dyDescent="0.2"/>
    <row r="38" spans="1:4" ht="30.75" hidden="1" customHeight="1" x14ac:dyDescent="0.2">
      <c r="A38" s="137" t="s">
        <v>38</v>
      </c>
      <c r="B38" s="137"/>
      <c r="C38" s="142"/>
      <c r="D38" s="143"/>
    </row>
    <row r="40" spans="1:4" x14ac:dyDescent="0.2">
      <c r="A40" s="1" t="s">
        <v>39</v>
      </c>
    </row>
    <row r="42" spans="1:4" ht="13.5" thickBot="1" x14ac:dyDescent="0.25"/>
    <row r="43" spans="1:4" ht="16.5" thickBot="1" x14ac:dyDescent="0.3">
      <c r="A43" s="138" t="s">
        <v>40</v>
      </c>
      <c r="B43" s="139"/>
      <c r="C43" s="140"/>
    </row>
    <row r="44" spans="1:4" ht="16.5" thickBot="1" x14ac:dyDescent="0.3">
      <c r="A44" s="144" t="s">
        <v>41</v>
      </c>
      <c r="B44" s="146" t="s">
        <v>42</v>
      </c>
      <c r="C44" s="147"/>
    </row>
    <row r="45" spans="1:4" ht="15" customHeight="1" thickBot="1" x14ac:dyDescent="0.25">
      <c r="A45" s="145"/>
      <c r="B45" s="109" t="s">
        <v>43</v>
      </c>
      <c r="C45" s="110" t="s">
        <v>44</v>
      </c>
      <c r="D45" s="111" t="s">
        <v>45</v>
      </c>
    </row>
    <row r="46" spans="1:4" ht="15" x14ac:dyDescent="0.25">
      <c r="A46" s="112" t="s">
        <v>46</v>
      </c>
      <c r="B46" s="113" t="s">
        <v>47</v>
      </c>
      <c r="C46" s="114">
        <v>19</v>
      </c>
    </row>
    <row r="47" spans="1:4" x14ac:dyDescent="0.2">
      <c r="A47" s="128" t="s">
        <v>48</v>
      </c>
      <c r="B47" s="115" t="s">
        <v>49</v>
      </c>
      <c r="C47" s="116">
        <v>1</v>
      </c>
    </row>
    <row r="48" spans="1:4" ht="15" x14ac:dyDescent="0.25">
      <c r="A48" s="117" t="s">
        <v>50</v>
      </c>
      <c r="B48" s="115" t="s">
        <v>51</v>
      </c>
      <c r="C48" s="116">
        <v>12</v>
      </c>
    </row>
    <row r="49" spans="1:4" ht="15" x14ac:dyDescent="0.25">
      <c r="A49" s="117" t="s">
        <v>52</v>
      </c>
      <c r="B49" s="115" t="s">
        <v>51</v>
      </c>
      <c r="C49" s="116">
        <v>15</v>
      </c>
    </row>
    <row r="50" spans="1:4" ht="15" x14ac:dyDescent="0.25">
      <c r="A50" s="117" t="s">
        <v>53</v>
      </c>
      <c r="B50" s="115" t="s">
        <v>54</v>
      </c>
      <c r="C50" s="116">
        <v>17</v>
      </c>
    </row>
    <row r="51" spans="1:4" x14ac:dyDescent="0.2">
      <c r="A51" s="128" t="s">
        <v>55</v>
      </c>
      <c r="B51" s="129" t="s">
        <v>367</v>
      </c>
      <c r="C51" s="116">
        <v>1</v>
      </c>
    </row>
    <row r="52" spans="1:4" x14ac:dyDescent="0.2">
      <c r="A52" s="128" t="s">
        <v>56</v>
      </c>
      <c r="B52" s="115" t="s">
        <v>49</v>
      </c>
      <c r="C52" s="116">
        <v>1</v>
      </c>
    </row>
    <row r="53" spans="1:4" ht="15" x14ac:dyDescent="0.25">
      <c r="A53" s="117" t="s">
        <v>57</v>
      </c>
      <c r="B53" s="115" t="s">
        <v>58</v>
      </c>
      <c r="C53" s="116">
        <v>18</v>
      </c>
    </row>
    <row r="54" spans="1:4" ht="15" x14ac:dyDescent="0.25">
      <c r="A54" s="117" t="s">
        <v>59</v>
      </c>
      <c r="B54" s="115" t="s">
        <v>60</v>
      </c>
      <c r="C54" s="116">
        <v>16</v>
      </c>
    </row>
    <row r="55" spans="1:4" ht="15.75" thickBot="1" x14ac:dyDescent="0.3">
      <c r="A55" s="118" t="s">
        <v>61</v>
      </c>
      <c r="B55" s="119" t="s">
        <v>47</v>
      </c>
      <c r="C55" s="120">
        <v>18</v>
      </c>
    </row>
    <row r="56" spans="1:4" ht="13.5" thickBot="1" x14ac:dyDescent="0.25">
      <c r="B56" s="121"/>
    </row>
    <row r="57" spans="1:4" ht="16.5" thickBot="1" x14ac:dyDescent="0.3">
      <c r="A57" s="138" t="s">
        <v>62</v>
      </c>
      <c r="B57" s="139"/>
      <c r="C57" s="140"/>
    </row>
    <row r="58" spans="1:4" ht="16.5" thickBot="1" x14ac:dyDescent="0.3">
      <c r="A58" s="144" t="s">
        <v>41</v>
      </c>
      <c r="B58" s="146" t="s">
        <v>42</v>
      </c>
      <c r="C58" s="147"/>
    </row>
    <row r="59" spans="1:4" ht="15.75" customHeight="1" thickBot="1" x14ac:dyDescent="0.25">
      <c r="A59" s="145"/>
      <c r="B59" s="109" t="s">
        <v>43</v>
      </c>
      <c r="C59" s="110" t="s">
        <v>44</v>
      </c>
      <c r="D59" s="111" t="s">
        <v>45</v>
      </c>
    </row>
    <row r="60" spans="1:4" ht="15" x14ac:dyDescent="0.25">
      <c r="A60" s="112" t="s">
        <v>63</v>
      </c>
      <c r="B60" s="113" t="s">
        <v>58</v>
      </c>
      <c r="C60" s="114">
        <v>23</v>
      </c>
    </row>
    <row r="61" spans="1:4" ht="15" x14ac:dyDescent="0.25">
      <c r="A61" s="117" t="s">
        <v>64</v>
      </c>
      <c r="B61" s="115" t="s">
        <v>65</v>
      </c>
      <c r="C61" s="116">
        <v>21</v>
      </c>
    </row>
    <row r="62" spans="1:4" ht="15" x14ac:dyDescent="0.25">
      <c r="A62" s="117" t="s">
        <v>66</v>
      </c>
      <c r="B62" s="115" t="s">
        <v>47</v>
      </c>
      <c r="C62" s="116">
        <v>18</v>
      </c>
    </row>
    <row r="63" spans="1:4" ht="15" x14ac:dyDescent="0.25">
      <c r="A63" s="117" t="s">
        <v>67</v>
      </c>
      <c r="B63" s="115" t="s">
        <v>68</v>
      </c>
      <c r="C63" s="116">
        <v>18</v>
      </c>
    </row>
    <row r="64" spans="1:4" x14ac:dyDescent="0.2">
      <c r="A64" s="128" t="s">
        <v>69</v>
      </c>
      <c r="B64" s="115" t="s">
        <v>49</v>
      </c>
      <c r="C64" s="116">
        <v>1</v>
      </c>
    </row>
    <row r="65" spans="1:3" ht="15" x14ac:dyDescent="0.25">
      <c r="A65" s="117" t="s">
        <v>70</v>
      </c>
      <c r="B65" s="115" t="s">
        <v>60</v>
      </c>
      <c r="C65" s="116">
        <v>16</v>
      </c>
    </row>
    <row r="66" spans="1:3" ht="15" x14ac:dyDescent="0.25">
      <c r="A66" s="117" t="s">
        <v>71</v>
      </c>
      <c r="B66" s="115" t="s">
        <v>60</v>
      </c>
      <c r="C66" s="116">
        <v>20</v>
      </c>
    </row>
    <row r="67" spans="1:3" ht="15" x14ac:dyDescent="0.25">
      <c r="A67" s="117" t="s">
        <v>72</v>
      </c>
      <c r="B67" s="115" t="s">
        <v>54</v>
      </c>
      <c r="C67" s="116">
        <v>16</v>
      </c>
    </row>
    <row r="68" spans="1:3" ht="15" x14ac:dyDescent="0.25">
      <c r="A68" s="117" t="s">
        <v>73</v>
      </c>
      <c r="B68" s="115" t="s">
        <v>74</v>
      </c>
      <c r="C68" s="116">
        <v>15</v>
      </c>
    </row>
    <row r="69" spans="1:3" ht="15" x14ac:dyDescent="0.25">
      <c r="A69" s="117" t="s">
        <v>75</v>
      </c>
      <c r="B69" s="115" t="s">
        <v>60</v>
      </c>
      <c r="C69" s="116">
        <v>7</v>
      </c>
    </row>
    <row r="70" spans="1:3" ht="15.75" thickBot="1" x14ac:dyDescent="0.3">
      <c r="A70" s="118" t="s">
        <v>76</v>
      </c>
      <c r="B70" s="119" t="s">
        <v>51</v>
      </c>
      <c r="C70" s="120">
        <v>12</v>
      </c>
    </row>
    <row r="71" spans="1:3" ht="15" x14ac:dyDescent="0.25">
      <c r="A71" s="108"/>
      <c r="B71" s="122"/>
    </row>
    <row r="72" spans="1:3" ht="36" customHeight="1" x14ac:dyDescent="0.35">
      <c r="A72" s="130" t="s">
        <v>77</v>
      </c>
      <c r="B72" s="131"/>
      <c r="C72" s="132"/>
    </row>
    <row r="73" spans="1:3" ht="15" x14ac:dyDescent="0.25">
      <c r="A73" s="108"/>
    </row>
    <row r="74" spans="1:3" ht="15" x14ac:dyDescent="0.25">
      <c r="A74" s="108"/>
    </row>
  </sheetData>
  <protectedRanges>
    <protectedRange algorithmName="SHA-512" hashValue="uIzCwta+8WvfYtCXQdevBLFBvPvF5pcq5socjX+bvzGPsX2FculhFEyhnLKOyOj+jQIrt3DGTo3cM1X6WgH9oQ==" saltValue="O1csY61d5Y2VD0Q2UtYw+A==" spinCount="100000" sqref="A33:D38" name="Oblast1"/>
  </protectedRanges>
  <mergeCells count="41">
    <mergeCell ref="B58:C58"/>
    <mergeCell ref="A15:B15"/>
    <mergeCell ref="A1:D1"/>
    <mergeCell ref="A2:D2"/>
    <mergeCell ref="A6:B6"/>
    <mergeCell ref="C6:D6"/>
    <mergeCell ref="A7:B7"/>
    <mergeCell ref="A8:B8"/>
    <mergeCell ref="A9:B9"/>
    <mergeCell ref="A10:B10"/>
    <mergeCell ref="A11:B11"/>
    <mergeCell ref="A13:B13"/>
    <mergeCell ref="A14:B14"/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72:C72"/>
    <mergeCell ref="A28:B28"/>
    <mergeCell ref="A29:B29"/>
    <mergeCell ref="A30:B30"/>
    <mergeCell ref="A31:B31"/>
    <mergeCell ref="A38:B38"/>
    <mergeCell ref="A43:C43"/>
    <mergeCell ref="B33:D33"/>
    <mergeCell ref="B34:D34"/>
    <mergeCell ref="B35:D35"/>
    <mergeCell ref="B36:D36"/>
    <mergeCell ref="C38:D38"/>
    <mergeCell ref="A44:A45"/>
    <mergeCell ref="B44:C44"/>
    <mergeCell ref="A57:C57"/>
    <mergeCell ref="A58:A59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V64"/>
  <sheetViews>
    <sheetView workbookViewId="0">
      <pane ySplit="3" topLeftCell="A4" activePane="bottomLeft" state="frozen"/>
      <selection pane="bottomLeft" activeCell="F25" sqref="F25"/>
    </sheetView>
  </sheetViews>
  <sheetFormatPr defaultRowHeight="12.75" x14ac:dyDescent="0.2"/>
  <cols>
    <col min="1" max="1" width="60.7109375" style="1" customWidth="1"/>
    <col min="2" max="2" width="9.42578125" style="1" customWidth="1"/>
    <col min="3" max="12" width="9.5703125" style="22" customWidth="1"/>
    <col min="13" max="17" width="9.5703125" style="1" customWidth="1"/>
    <col min="18" max="18" width="11.140625" style="1" customWidth="1"/>
    <col min="19" max="22" width="9.140625" style="1" hidden="1" customWidth="1"/>
    <col min="23" max="16384" width="9.140625" style="1"/>
  </cols>
  <sheetData>
    <row r="1" spans="1:22" s="22" customFormat="1" ht="65.25" thickBot="1" x14ac:dyDescent="0.3">
      <c r="A1" s="8" t="s">
        <v>257</v>
      </c>
      <c r="C1" s="73" t="s">
        <v>231</v>
      </c>
      <c r="D1" s="73" t="s">
        <v>258</v>
      </c>
      <c r="E1" s="73" t="s">
        <v>259</v>
      </c>
      <c r="F1" s="73" t="s">
        <v>250</v>
      </c>
      <c r="G1" s="73" t="s">
        <v>208</v>
      </c>
      <c r="H1" s="73" t="s">
        <v>251</v>
      </c>
      <c r="I1" s="73" t="s">
        <v>252</v>
      </c>
      <c r="J1" s="72" t="s">
        <v>201</v>
      </c>
      <c r="K1" s="73" t="s">
        <v>260</v>
      </c>
      <c r="L1" s="73" t="s">
        <v>261</v>
      </c>
      <c r="M1" s="73" t="s">
        <v>262</v>
      </c>
      <c r="N1" s="73" t="s">
        <v>204</v>
      </c>
      <c r="O1" s="73" t="s">
        <v>221</v>
      </c>
      <c r="P1" s="73" t="s">
        <v>263</v>
      </c>
      <c r="Q1" s="73" t="s">
        <v>24</v>
      </c>
    </row>
    <row r="2" spans="1:22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71" t="s">
        <v>186</v>
      </c>
      <c r="H2" s="71" t="s">
        <v>186</v>
      </c>
      <c r="I2" s="71" t="s">
        <v>186</v>
      </c>
      <c r="J2" s="71"/>
      <c r="K2" s="71" t="s">
        <v>186</v>
      </c>
      <c r="L2" s="71" t="s">
        <v>186</v>
      </c>
      <c r="M2" s="36" t="s">
        <v>186</v>
      </c>
      <c r="N2" s="36" t="s">
        <v>186</v>
      </c>
      <c r="O2" s="36" t="s">
        <v>186</v>
      </c>
      <c r="P2" s="36" t="s">
        <v>186</v>
      </c>
      <c r="Q2" s="36" t="s">
        <v>186</v>
      </c>
      <c r="R2" s="15" t="s">
        <v>187</v>
      </c>
      <c r="S2" s="15" t="s">
        <v>188</v>
      </c>
      <c r="T2" s="15" t="s">
        <v>189</v>
      </c>
      <c r="U2" s="28" t="s">
        <v>190</v>
      </c>
      <c r="V2" s="16" t="s">
        <v>191</v>
      </c>
    </row>
    <row r="3" spans="1:22" x14ac:dyDescent="0.2">
      <c r="A3" s="17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4"/>
      <c r="N3" s="4"/>
      <c r="O3" s="4"/>
      <c r="P3" s="4"/>
      <c r="Q3" s="4"/>
      <c r="R3" s="4"/>
      <c r="S3" s="4"/>
      <c r="T3" s="6"/>
      <c r="U3" s="6"/>
      <c r="V3" s="18"/>
    </row>
    <row r="4" spans="1:22" x14ac:dyDescent="0.2">
      <c r="A4" s="19" t="s">
        <v>102</v>
      </c>
      <c r="B4" s="2" t="s">
        <v>103</v>
      </c>
      <c r="C4" s="2">
        <v>3</v>
      </c>
      <c r="D4" s="2">
        <v>3</v>
      </c>
      <c r="E4" s="2"/>
      <c r="F4" s="2">
        <v>2</v>
      </c>
      <c r="G4" s="2"/>
      <c r="H4" s="2">
        <v>4</v>
      </c>
      <c r="I4" s="24"/>
      <c r="J4" s="24"/>
      <c r="K4" s="2">
        <v>2</v>
      </c>
      <c r="L4" s="2">
        <v>1</v>
      </c>
      <c r="M4" s="2"/>
      <c r="N4" s="2">
        <v>1</v>
      </c>
      <c r="O4" s="2"/>
      <c r="P4" s="2">
        <v>1</v>
      </c>
      <c r="Q4" s="2">
        <v>1</v>
      </c>
      <c r="R4" s="2">
        <f>SUM(C4:Q4)</f>
        <v>18</v>
      </c>
      <c r="S4" s="30">
        <f>'Specifikace služeb'!C3</f>
        <v>98.4</v>
      </c>
      <c r="T4" s="7">
        <f>R4*S4</f>
        <v>1771.2</v>
      </c>
      <c r="U4" s="31">
        <v>21</v>
      </c>
      <c r="V4" s="20">
        <f>T4*(100+U4)/100</f>
        <v>2143.152</v>
      </c>
    </row>
    <row r="5" spans="1:22" x14ac:dyDescent="0.2">
      <c r="A5" s="19" t="s">
        <v>104</v>
      </c>
      <c r="B5" s="2" t="s">
        <v>105</v>
      </c>
      <c r="C5" s="2">
        <v>1</v>
      </c>
      <c r="D5" s="2">
        <v>1</v>
      </c>
      <c r="E5" s="2"/>
      <c r="F5" s="2">
        <v>1</v>
      </c>
      <c r="G5" s="2">
        <v>1</v>
      </c>
      <c r="H5" s="2">
        <v>6</v>
      </c>
      <c r="I5" s="24"/>
      <c r="J5" s="24"/>
      <c r="K5" s="2"/>
      <c r="L5" s="2">
        <v>1</v>
      </c>
      <c r="M5" s="2"/>
      <c r="N5" s="2">
        <v>1</v>
      </c>
      <c r="O5" s="2">
        <v>1</v>
      </c>
      <c r="P5" s="2">
        <v>2</v>
      </c>
      <c r="Q5" s="2">
        <v>5</v>
      </c>
      <c r="R5" s="2">
        <f t="shared" ref="R5:R62" si="0">SUM(C5:Q5)</f>
        <v>20</v>
      </c>
      <c r="S5" s="30">
        <f>'Specifikace služeb'!C4</f>
        <v>114</v>
      </c>
      <c r="T5" s="7">
        <f t="shared" ref="T5:T62" si="1">R5*S5</f>
        <v>2280</v>
      </c>
      <c r="U5" s="31">
        <v>21</v>
      </c>
      <c r="V5" s="20">
        <f t="shared" ref="V5:V62" si="2">T5*(100+U5)/100</f>
        <v>2758.8</v>
      </c>
    </row>
    <row r="6" spans="1:22" x14ac:dyDescent="0.2">
      <c r="A6" s="19" t="s">
        <v>106</v>
      </c>
      <c r="B6" s="2" t="s">
        <v>105</v>
      </c>
      <c r="C6" s="2">
        <v>2</v>
      </c>
      <c r="D6" s="2">
        <v>3</v>
      </c>
      <c r="E6" s="2"/>
      <c r="F6" s="2">
        <v>1</v>
      </c>
      <c r="G6" s="2"/>
      <c r="H6" s="2">
        <v>1</v>
      </c>
      <c r="I6" s="24"/>
      <c r="J6" s="24"/>
      <c r="K6" s="2"/>
      <c r="L6" s="2"/>
      <c r="M6" s="2"/>
      <c r="N6" s="2"/>
      <c r="O6" s="2"/>
      <c r="P6" s="2"/>
      <c r="Q6" s="2"/>
      <c r="R6" s="2">
        <f t="shared" si="0"/>
        <v>7</v>
      </c>
      <c r="S6" s="30">
        <f>'Specifikace služeb'!C5</f>
        <v>180</v>
      </c>
      <c r="T6" s="7">
        <f t="shared" si="1"/>
        <v>1260</v>
      </c>
      <c r="U6" s="31">
        <v>21</v>
      </c>
      <c r="V6" s="20">
        <f t="shared" si="2"/>
        <v>1524.6</v>
      </c>
    </row>
    <row r="7" spans="1:22" x14ac:dyDescent="0.2">
      <c r="A7" s="19" t="s">
        <v>107</v>
      </c>
      <c r="B7" s="2" t="s">
        <v>105</v>
      </c>
      <c r="C7" s="2">
        <v>1</v>
      </c>
      <c r="D7" s="2">
        <v>1</v>
      </c>
      <c r="E7" s="2"/>
      <c r="F7" s="2">
        <v>1</v>
      </c>
      <c r="G7" s="2"/>
      <c r="H7" s="2"/>
      <c r="I7" s="24"/>
      <c r="J7" s="24"/>
      <c r="K7" s="2"/>
      <c r="L7" s="2"/>
      <c r="M7" s="2"/>
      <c r="N7" s="2"/>
      <c r="O7" s="2"/>
      <c r="P7" s="2"/>
      <c r="Q7" s="2"/>
      <c r="R7" s="2">
        <f t="shared" si="0"/>
        <v>3</v>
      </c>
      <c r="S7" s="30">
        <f>'Specifikace služeb'!C6</f>
        <v>276</v>
      </c>
      <c r="T7" s="7">
        <f t="shared" si="1"/>
        <v>828</v>
      </c>
      <c r="U7" s="31">
        <v>21</v>
      </c>
      <c r="V7" s="20">
        <f t="shared" si="2"/>
        <v>1001.88</v>
      </c>
    </row>
    <row r="8" spans="1:22" x14ac:dyDescent="0.2">
      <c r="A8" s="19" t="s">
        <v>108</v>
      </c>
      <c r="B8" s="2" t="s">
        <v>103</v>
      </c>
      <c r="C8" s="2"/>
      <c r="D8" s="2"/>
      <c r="E8" s="2"/>
      <c r="F8" s="2"/>
      <c r="G8" s="2"/>
      <c r="H8" s="2"/>
      <c r="I8" s="24"/>
      <c r="J8" s="24"/>
      <c r="K8" s="2"/>
      <c r="L8" s="2"/>
      <c r="M8" s="2"/>
      <c r="N8" s="2"/>
      <c r="O8" s="2"/>
      <c r="P8" s="2"/>
      <c r="Q8" s="2"/>
      <c r="R8" s="2">
        <f t="shared" si="0"/>
        <v>0</v>
      </c>
      <c r="S8" s="30">
        <f>'Specifikace služeb'!C7</f>
        <v>108</v>
      </c>
      <c r="T8" s="7">
        <f t="shared" si="1"/>
        <v>0</v>
      </c>
      <c r="U8" s="31">
        <v>21</v>
      </c>
      <c r="V8" s="20">
        <f t="shared" si="2"/>
        <v>0</v>
      </c>
    </row>
    <row r="9" spans="1:22" x14ac:dyDescent="0.2">
      <c r="A9" s="19" t="s">
        <v>109</v>
      </c>
      <c r="B9" s="2" t="s">
        <v>103</v>
      </c>
      <c r="C9" s="2"/>
      <c r="D9" s="2"/>
      <c r="E9" s="2"/>
      <c r="F9" s="2"/>
      <c r="G9" s="2"/>
      <c r="H9" s="2"/>
      <c r="I9" s="24"/>
      <c r="J9" s="24"/>
      <c r="K9" s="2"/>
      <c r="L9" s="2"/>
      <c r="M9" s="2"/>
      <c r="N9" s="2"/>
      <c r="O9" s="2"/>
      <c r="P9" s="2"/>
      <c r="Q9" s="2"/>
      <c r="R9" s="2">
        <f t="shared" si="0"/>
        <v>0</v>
      </c>
      <c r="S9" s="30">
        <f>'Specifikace služeb'!C8</f>
        <v>222</v>
      </c>
      <c r="T9" s="7">
        <f t="shared" si="1"/>
        <v>0</v>
      </c>
      <c r="U9" s="31">
        <v>21</v>
      </c>
      <c r="V9" s="20">
        <f t="shared" si="2"/>
        <v>0</v>
      </c>
    </row>
    <row r="10" spans="1:22" x14ac:dyDescent="0.2">
      <c r="A10" s="19" t="s">
        <v>110</v>
      </c>
      <c r="B10" s="2" t="s">
        <v>103</v>
      </c>
      <c r="C10" s="2"/>
      <c r="D10" s="2"/>
      <c r="E10" s="2"/>
      <c r="F10" s="2"/>
      <c r="G10" s="2"/>
      <c r="H10" s="2"/>
      <c r="I10" s="24"/>
      <c r="J10" s="24"/>
      <c r="K10" s="2"/>
      <c r="L10" s="2"/>
      <c r="M10" s="2"/>
      <c r="N10" s="2"/>
      <c r="O10" s="2"/>
      <c r="P10" s="2"/>
      <c r="Q10" s="2"/>
      <c r="R10" s="2">
        <f t="shared" si="0"/>
        <v>0</v>
      </c>
      <c r="S10" s="30">
        <f>'Specifikace služeb'!C9</f>
        <v>420</v>
      </c>
      <c r="T10" s="7">
        <f t="shared" si="1"/>
        <v>0</v>
      </c>
      <c r="U10" s="31">
        <v>21</v>
      </c>
      <c r="V10" s="20">
        <f t="shared" si="2"/>
        <v>0</v>
      </c>
    </row>
    <row r="11" spans="1:22" x14ac:dyDescent="0.2">
      <c r="A11" s="19" t="s">
        <v>111</v>
      </c>
      <c r="B11" s="2" t="s">
        <v>112</v>
      </c>
      <c r="C11" s="2">
        <v>1</v>
      </c>
      <c r="D11" s="2"/>
      <c r="E11" s="2"/>
      <c r="F11" s="2"/>
      <c r="G11" s="2"/>
      <c r="H11" s="2"/>
      <c r="I11" s="24"/>
      <c r="J11" s="24"/>
      <c r="K11" s="2"/>
      <c r="L11" s="2"/>
      <c r="M11" s="2"/>
      <c r="N11" s="2"/>
      <c r="O11" s="2"/>
      <c r="P11" s="2"/>
      <c r="Q11" s="2"/>
      <c r="R11" s="2">
        <f t="shared" si="0"/>
        <v>1</v>
      </c>
      <c r="S11" s="30">
        <f>'Specifikace služeb'!C10</f>
        <v>38.4</v>
      </c>
      <c r="T11" s="7">
        <f t="shared" si="1"/>
        <v>38.4</v>
      </c>
      <c r="U11" s="31">
        <v>21</v>
      </c>
      <c r="V11" s="20">
        <f t="shared" si="2"/>
        <v>46.463999999999999</v>
      </c>
    </row>
    <row r="12" spans="1:22" x14ac:dyDescent="0.2">
      <c r="A12" s="19" t="s">
        <v>113</v>
      </c>
      <c r="B12" s="2" t="s">
        <v>112</v>
      </c>
      <c r="C12" s="2">
        <v>23</v>
      </c>
      <c r="D12" s="2"/>
      <c r="E12" s="2"/>
      <c r="F12" s="2"/>
      <c r="G12" s="2"/>
      <c r="H12" s="2"/>
      <c r="I12" s="24"/>
      <c r="J12" s="24"/>
      <c r="K12" s="2"/>
      <c r="L12" s="2"/>
      <c r="M12" s="2"/>
      <c r="N12" s="2"/>
      <c r="O12" s="2"/>
      <c r="P12" s="2"/>
      <c r="Q12" s="2"/>
      <c r="R12" s="2">
        <f t="shared" si="0"/>
        <v>23</v>
      </c>
      <c r="S12" s="30">
        <f>'Specifikace služeb'!C11</f>
        <v>40.799999999999997</v>
      </c>
      <c r="T12" s="7">
        <f t="shared" si="1"/>
        <v>938.4</v>
      </c>
      <c r="U12" s="31">
        <v>21</v>
      </c>
      <c r="V12" s="20">
        <f t="shared" si="2"/>
        <v>1135.4639999999999</v>
      </c>
    </row>
    <row r="13" spans="1:22" x14ac:dyDescent="0.2">
      <c r="A13" s="19" t="s">
        <v>114</v>
      </c>
      <c r="B13" s="2" t="s">
        <v>112</v>
      </c>
      <c r="C13" s="2">
        <v>5</v>
      </c>
      <c r="D13" s="2"/>
      <c r="E13" s="2"/>
      <c r="F13" s="2"/>
      <c r="G13" s="2"/>
      <c r="H13" s="2"/>
      <c r="I13" s="24"/>
      <c r="J13" s="24"/>
      <c r="K13" s="2"/>
      <c r="L13" s="2"/>
      <c r="M13" s="2"/>
      <c r="N13" s="2"/>
      <c r="O13" s="2"/>
      <c r="P13" s="2"/>
      <c r="Q13" s="2"/>
      <c r="R13" s="2">
        <f t="shared" si="0"/>
        <v>5</v>
      </c>
      <c r="S13" s="30">
        <f>'Specifikace služeb'!C12</f>
        <v>43.2</v>
      </c>
      <c r="T13" s="7">
        <f t="shared" si="1"/>
        <v>216</v>
      </c>
      <c r="U13" s="31">
        <v>21</v>
      </c>
      <c r="V13" s="20">
        <f t="shared" si="2"/>
        <v>261.36</v>
      </c>
    </row>
    <row r="14" spans="1:22" x14ac:dyDescent="0.2">
      <c r="A14" s="19" t="s">
        <v>115</v>
      </c>
      <c r="B14" s="2" t="s">
        <v>112</v>
      </c>
      <c r="C14" s="2"/>
      <c r="D14" s="2">
        <v>38</v>
      </c>
      <c r="E14" s="2"/>
      <c r="F14" s="2">
        <v>6</v>
      </c>
      <c r="G14" s="2">
        <v>1</v>
      </c>
      <c r="H14" s="2">
        <v>10</v>
      </c>
      <c r="I14" s="24"/>
      <c r="J14" s="24"/>
      <c r="K14" s="2"/>
      <c r="L14" s="2">
        <v>4</v>
      </c>
      <c r="M14" s="2"/>
      <c r="N14" s="2">
        <v>2</v>
      </c>
      <c r="O14" s="2">
        <v>2</v>
      </c>
      <c r="P14" s="2">
        <v>5</v>
      </c>
      <c r="Q14" s="2">
        <v>4</v>
      </c>
      <c r="R14" s="2">
        <f t="shared" si="0"/>
        <v>72</v>
      </c>
      <c r="S14" s="30">
        <f>'Specifikace služeb'!C13</f>
        <v>42</v>
      </c>
      <c r="T14" s="7">
        <f t="shared" si="1"/>
        <v>3024</v>
      </c>
      <c r="U14" s="31">
        <v>21</v>
      </c>
      <c r="V14" s="20">
        <f t="shared" si="2"/>
        <v>3659.04</v>
      </c>
    </row>
    <row r="15" spans="1:22" x14ac:dyDescent="0.2">
      <c r="A15" s="19" t="s">
        <v>113</v>
      </c>
      <c r="B15" s="2" t="s">
        <v>112</v>
      </c>
      <c r="C15" s="2"/>
      <c r="D15" s="2">
        <v>45</v>
      </c>
      <c r="E15" s="2"/>
      <c r="F15" s="2">
        <v>39</v>
      </c>
      <c r="G15" s="2"/>
      <c r="H15" s="2"/>
      <c r="I15" s="24"/>
      <c r="J15" s="24"/>
      <c r="K15" s="2"/>
      <c r="L15" s="2"/>
      <c r="M15" s="2"/>
      <c r="N15" s="2"/>
      <c r="O15" s="2"/>
      <c r="P15" s="2"/>
      <c r="Q15" s="2">
        <v>1</v>
      </c>
      <c r="R15" s="2">
        <f t="shared" si="0"/>
        <v>85</v>
      </c>
      <c r="S15" s="30">
        <f>'Specifikace služeb'!C14</f>
        <v>45.6</v>
      </c>
      <c r="T15" s="7">
        <f t="shared" si="1"/>
        <v>3876</v>
      </c>
      <c r="U15" s="31">
        <v>21</v>
      </c>
      <c r="V15" s="20">
        <f t="shared" si="2"/>
        <v>4689.96</v>
      </c>
    </row>
    <row r="16" spans="1:22" x14ac:dyDescent="0.2">
      <c r="A16" s="19" t="s">
        <v>114</v>
      </c>
      <c r="B16" s="2" t="s">
        <v>112</v>
      </c>
      <c r="C16" s="2"/>
      <c r="D16" s="2"/>
      <c r="E16" s="2"/>
      <c r="F16" s="2"/>
      <c r="G16" s="2"/>
      <c r="H16" s="2"/>
      <c r="I16" s="24"/>
      <c r="J16" s="24"/>
      <c r="K16" s="2"/>
      <c r="L16" s="2"/>
      <c r="M16" s="2"/>
      <c r="N16" s="2"/>
      <c r="O16" s="2"/>
      <c r="P16" s="2"/>
      <c r="Q16" s="2"/>
      <c r="R16" s="2">
        <f t="shared" si="0"/>
        <v>0</v>
      </c>
      <c r="S16" s="30">
        <f>'Specifikace služeb'!C15</f>
        <v>49.2</v>
      </c>
      <c r="T16" s="7">
        <f t="shared" si="1"/>
        <v>0</v>
      </c>
      <c r="U16" s="31">
        <v>21</v>
      </c>
      <c r="V16" s="20">
        <f t="shared" si="2"/>
        <v>0</v>
      </c>
    </row>
    <row r="17" spans="1:22" x14ac:dyDescent="0.2">
      <c r="A17" s="19" t="s">
        <v>116</v>
      </c>
      <c r="B17" s="2" t="s">
        <v>103</v>
      </c>
      <c r="C17" s="2">
        <v>44</v>
      </c>
      <c r="D17" s="2"/>
      <c r="E17" s="2"/>
      <c r="F17" s="2">
        <v>6</v>
      </c>
      <c r="G17" s="2"/>
      <c r="H17" s="2"/>
      <c r="I17" s="24"/>
      <c r="J17" s="24"/>
      <c r="K17" s="2"/>
      <c r="L17" s="2"/>
      <c r="M17" s="2"/>
      <c r="N17" s="2"/>
      <c r="O17" s="2"/>
      <c r="P17" s="2"/>
      <c r="Q17" s="2"/>
      <c r="R17" s="2">
        <f t="shared" si="0"/>
        <v>50</v>
      </c>
      <c r="S17" s="30">
        <f>'Specifikace služeb'!C16</f>
        <v>24</v>
      </c>
      <c r="T17" s="7">
        <f t="shared" si="1"/>
        <v>1200</v>
      </c>
      <c r="U17" s="31">
        <v>21</v>
      </c>
      <c r="V17" s="20">
        <f t="shared" si="2"/>
        <v>1452</v>
      </c>
    </row>
    <row r="18" spans="1:22" x14ac:dyDescent="0.2">
      <c r="A18" s="21" t="s">
        <v>117</v>
      </c>
      <c r="B18" s="2" t="s">
        <v>103</v>
      </c>
      <c r="C18" s="2"/>
      <c r="D18" s="2">
        <v>43</v>
      </c>
      <c r="E18" s="2"/>
      <c r="F18" s="2">
        <v>63</v>
      </c>
      <c r="G18" s="2">
        <v>3</v>
      </c>
      <c r="H18" s="2"/>
      <c r="I18" s="24"/>
      <c r="J18" s="24"/>
      <c r="K18" s="2"/>
      <c r="L18" s="2">
        <v>10</v>
      </c>
      <c r="M18" s="2"/>
      <c r="N18" s="2">
        <v>4</v>
      </c>
      <c r="O18" s="2">
        <v>2</v>
      </c>
      <c r="P18" s="2">
        <v>3</v>
      </c>
      <c r="Q18" s="2">
        <v>21</v>
      </c>
      <c r="R18" s="2">
        <f t="shared" si="0"/>
        <v>149</v>
      </c>
      <c r="S18" s="30">
        <f>'Specifikace služeb'!C17</f>
        <v>26.4</v>
      </c>
      <c r="T18" s="7">
        <f t="shared" si="1"/>
        <v>3933.6</v>
      </c>
      <c r="U18" s="31">
        <v>21</v>
      </c>
      <c r="V18" s="20">
        <f t="shared" si="2"/>
        <v>4759.6559999999999</v>
      </c>
    </row>
    <row r="19" spans="1:22" x14ac:dyDescent="0.2">
      <c r="A19" s="34" t="s">
        <v>118</v>
      </c>
      <c r="B19" s="2" t="s">
        <v>103</v>
      </c>
      <c r="C19" s="2"/>
      <c r="D19" s="2"/>
      <c r="E19" s="2"/>
      <c r="F19" s="2"/>
      <c r="G19" s="2"/>
      <c r="H19" s="2"/>
      <c r="I19" s="24"/>
      <c r="J19" s="24"/>
      <c r="K19" s="2"/>
      <c r="L19" s="2"/>
      <c r="M19" s="2"/>
      <c r="N19" s="2"/>
      <c r="O19" s="2"/>
      <c r="P19" s="2"/>
      <c r="Q19" s="2"/>
      <c r="R19" s="2">
        <f t="shared" si="0"/>
        <v>0</v>
      </c>
      <c r="S19" s="30">
        <f>'Specifikace služeb'!C18</f>
        <v>60</v>
      </c>
      <c r="T19" s="7">
        <f t="shared" si="1"/>
        <v>0</v>
      </c>
      <c r="U19" s="31">
        <v>21</v>
      </c>
      <c r="V19" s="20">
        <f t="shared" si="2"/>
        <v>0</v>
      </c>
    </row>
    <row r="20" spans="1:22" x14ac:dyDescent="0.2">
      <c r="A20" s="47" t="s">
        <v>119</v>
      </c>
      <c r="B20" s="2" t="s">
        <v>103</v>
      </c>
      <c r="C20" s="2"/>
      <c r="D20" s="2"/>
      <c r="E20" s="2"/>
      <c r="F20" s="2"/>
      <c r="G20" s="2"/>
      <c r="H20" s="2"/>
      <c r="I20" s="24"/>
      <c r="J20" s="24"/>
      <c r="K20" s="2"/>
      <c r="L20" s="2"/>
      <c r="M20" s="2"/>
      <c r="N20" s="2"/>
      <c r="O20" s="2"/>
      <c r="P20" s="2"/>
      <c r="Q20" s="2"/>
      <c r="R20" s="2">
        <f t="shared" si="0"/>
        <v>0</v>
      </c>
      <c r="S20" s="30">
        <f>'Specifikace služeb'!C19</f>
        <v>48</v>
      </c>
      <c r="T20" s="7">
        <f t="shared" si="1"/>
        <v>0</v>
      </c>
      <c r="U20" s="31">
        <v>21</v>
      </c>
      <c r="V20" s="20">
        <f t="shared" si="2"/>
        <v>0</v>
      </c>
    </row>
    <row r="21" spans="1:22" x14ac:dyDescent="0.2">
      <c r="A21" s="47" t="s">
        <v>120</v>
      </c>
      <c r="B21" s="2" t="s">
        <v>103</v>
      </c>
      <c r="C21" s="2"/>
      <c r="D21" s="2"/>
      <c r="E21" s="2"/>
      <c r="F21" s="2"/>
      <c r="G21" s="2"/>
      <c r="H21" s="2"/>
      <c r="I21" s="24"/>
      <c r="J21" s="24"/>
      <c r="K21" s="2"/>
      <c r="L21" s="2"/>
      <c r="M21" s="2"/>
      <c r="N21" s="2"/>
      <c r="O21" s="2"/>
      <c r="P21" s="2"/>
      <c r="Q21" s="2"/>
      <c r="R21" s="2">
        <f t="shared" si="0"/>
        <v>0</v>
      </c>
      <c r="S21" s="30">
        <f>'Specifikace služeb'!C20</f>
        <v>54</v>
      </c>
      <c r="T21" s="7">
        <f t="shared" si="1"/>
        <v>0</v>
      </c>
      <c r="U21" s="31">
        <v>21</v>
      </c>
      <c r="V21" s="20">
        <f t="shared" si="2"/>
        <v>0</v>
      </c>
    </row>
    <row r="22" spans="1:22" x14ac:dyDescent="0.2">
      <c r="A22" s="34" t="s">
        <v>121</v>
      </c>
      <c r="B22" s="2" t="s">
        <v>103</v>
      </c>
      <c r="C22" s="2"/>
      <c r="D22" s="2"/>
      <c r="E22" s="2"/>
      <c r="F22" s="2"/>
      <c r="G22" s="2"/>
      <c r="H22" s="2"/>
      <c r="I22" s="24"/>
      <c r="J22" s="24"/>
      <c r="K22" s="2"/>
      <c r="L22" s="2"/>
      <c r="M22" s="2"/>
      <c r="N22" s="2"/>
      <c r="O22" s="2"/>
      <c r="P22" s="2"/>
      <c r="Q22" s="2"/>
      <c r="R22" s="2">
        <f t="shared" si="0"/>
        <v>0</v>
      </c>
      <c r="S22" s="30">
        <f>'Specifikace služeb'!C21</f>
        <v>60</v>
      </c>
      <c r="T22" s="7">
        <f t="shared" si="1"/>
        <v>0</v>
      </c>
      <c r="U22" s="31">
        <v>21</v>
      </c>
      <c r="V22" s="20">
        <f t="shared" si="2"/>
        <v>0</v>
      </c>
    </row>
    <row r="23" spans="1:22" x14ac:dyDescent="0.2">
      <c r="A23" s="34" t="s">
        <v>122</v>
      </c>
      <c r="B23" s="2" t="s">
        <v>103</v>
      </c>
      <c r="C23" s="2">
        <v>2</v>
      </c>
      <c r="D23" s="2"/>
      <c r="E23" s="2"/>
      <c r="F23" s="2"/>
      <c r="G23" s="2"/>
      <c r="H23" s="2"/>
      <c r="I23" s="24"/>
      <c r="J23" s="24"/>
      <c r="K23" s="2"/>
      <c r="L23" s="2"/>
      <c r="M23" s="2"/>
      <c r="N23" s="2"/>
      <c r="O23" s="2"/>
      <c r="P23" s="2"/>
      <c r="Q23" s="2"/>
      <c r="R23" s="2">
        <f t="shared" si="0"/>
        <v>2</v>
      </c>
      <c r="S23" s="30">
        <f>'Specifikace služeb'!C22</f>
        <v>56.4</v>
      </c>
      <c r="T23" s="7">
        <f t="shared" si="1"/>
        <v>112.8</v>
      </c>
      <c r="U23" s="31">
        <v>21</v>
      </c>
      <c r="V23" s="20">
        <f t="shared" si="2"/>
        <v>136.488</v>
      </c>
    </row>
    <row r="24" spans="1:22" x14ac:dyDescent="0.2">
      <c r="A24" s="34" t="s">
        <v>123</v>
      </c>
      <c r="B24" s="2" t="s">
        <v>103</v>
      </c>
      <c r="C24" s="2"/>
      <c r="D24" s="2"/>
      <c r="E24" s="2"/>
      <c r="F24" s="2"/>
      <c r="G24" s="2"/>
      <c r="H24" s="2"/>
      <c r="I24" s="24"/>
      <c r="J24" s="24"/>
      <c r="K24" s="2"/>
      <c r="L24" s="2"/>
      <c r="M24" s="2"/>
      <c r="N24" s="2"/>
      <c r="O24" s="2"/>
      <c r="P24" s="2"/>
      <c r="Q24" s="2"/>
      <c r="R24" s="2">
        <f t="shared" si="0"/>
        <v>0</v>
      </c>
      <c r="S24" s="30">
        <f>'Specifikace služeb'!C23</f>
        <v>48</v>
      </c>
      <c r="T24" s="7">
        <f t="shared" si="1"/>
        <v>0</v>
      </c>
      <c r="U24" s="31">
        <v>21</v>
      </c>
      <c r="V24" s="20">
        <f t="shared" si="2"/>
        <v>0</v>
      </c>
    </row>
    <row r="25" spans="1:22" x14ac:dyDescent="0.2">
      <c r="A25" s="34" t="s">
        <v>120</v>
      </c>
      <c r="B25" s="2" t="s">
        <v>103</v>
      </c>
      <c r="C25" s="2"/>
      <c r="D25" s="2">
        <v>1</v>
      </c>
      <c r="E25" s="2"/>
      <c r="F25" s="2">
        <v>3</v>
      </c>
      <c r="G25" s="2"/>
      <c r="H25" s="2"/>
      <c r="I25" s="24"/>
      <c r="J25" s="24"/>
      <c r="K25" s="2"/>
      <c r="L25" s="2"/>
      <c r="M25" s="2"/>
      <c r="N25" s="2"/>
      <c r="O25" s="2"/>
      <c r="P25" s="2"/>
      <c r="Q25" s="2"/>
      <c r="R25" s="2">
        <f t="shared" si="0"/>
        <v>4</v>
      </c>
      <c r="S25" s="30">
        <f>'Specifikace služeb'!C24</f>
        <v>52.8</v>
      </c>
      <c r="T25" s="7">
        <f t="shared" si="1"/>
        <v>211.2</v>
      </c>
      <c r="U25" s="31">
        <v>21</v>
      </c>
      <c r="V25" s="20">
        <f t="shared" si="2"/>
        <v>255.55199999999996</v>
      </c>
    </row>
    <row r="26" spans="1:22" x14ac:dyDescent="0.2">
      <c r="A26" s="47" t="s">
        <v>124</v>
      </c>
      <c r="B26" s="2" t="s">
        <v>103</v>
      </c>
      <c r="C26" s="2"/>
      <c r="D26" s="2"/>
      <c r="E26" s="2"/>
      <c r="F26" s="2"/>
      <c r="G26" s="2"/>
      <c r="H26" s="2"/>
      <c r="I26" s="24"/>
      <c r="J26" s="24"/>
      <c r="K26" s="2"/>
      <c r="L26" s="2"/>
      <c r="M26" s="2"/>
      <c r="N26" s="2"/>
      <c r="O26" s="2"/>
      <c r="P26" s="2"/>
      <c r="Q26" s="2"/>
      <c r="R26" s="2">
        <f t="shared" si="0"/>
        <v>0</v>
      </c>
      <c r="S26" s="30">
        <f>'Specifikace služeb'!C25</f>
        <v>56.4</v>
      </c>
      <c r="T26" s="7">
        <f t="shared" si="1"/>
        <v>0</v>
      </c>
      <c r="U26" s="31">
        <v>21</v>
      </c>
      <c r="V26" s="20">
        <f t="shared" si="2"/>
        <v>0</v>
      </c>
    </row>
    <row r="27" spans="1:22" x14ac:dyDescent="0.2">
      <c r="A27" s="47" t="s">
        <v>120</v>
      </c>
      <c r="B27" s="2" t="s">
        <v>103</v>
      </c>
      <c r="C27" s="2"/>
      <c r="D27" s="2"/>
      <c r="E27" s="2"/>
      <c r="F27" s="2"/>
      <c r="G27" s="2"/>
      <c r="H27" s="2"/>
      <c r="I27" s="24"/>
      <c r="J27" s="24"/>
      <c r="K27" s="2"/>
      <c r="L27" s="2"/>
      <c r="M27" s="2"/>
      <c r="N27" s="2"/>
      <c r="O27" s="2"/>
      <c r="P27" s="2"/>
      <c r="Q27" s="2"/>
      <c r="R27" s="2">
        <f t="shared" si="0"/>
        <v>0</v>
      </c>
      <c r="S27" s="30">
        <f>'Specifikace služeb'!C26</f>
        <v>60</v>
      </c>
      <c r="T27" s="7">
        <f t="shared" si="1"/>
        <v>0</v>
      </c>
      <c r="U27" s="31">
        <v>21</v>
      </c>
      <c r="V27" s="20">
        <f t="shared" si="2"/>
        <v>0</v>
      </c>
    </row>
    <row r="28" spans="1:22" x14ac:dyDescent="0.2">
      <c r="A28" s="47" t="s">
        <v>125</v>
      </c>
      <c r="B28" s="2" t="s">
        <v>103</v>
      </c>
      <c r="C28" s="2"/>
      <c r="D28" s="2"/>
      <c r="E28" s="2"/>
      <c r="F28" s="2"/>
      <c r="G28" s="2"/>
      <c r="H28" s="2"/>
      <c r="I28" s="24"/>
      <c r="J28" s="24"/>
      <c r="K28" s="2"/>
      <c r="L28" s="2"/>
      <c r="M28" s="2"/>
      <c r="N28" s="2"/>
      <c r="O28" s="2"/>
      <c r="P28" s="2"/>
      <c r="Q28" s="2"/>
      <c r="R28" s="2">
        <f t="shared" si="0"/>
        <v>0</v>
      </c>
      <c r="S28" s="30">
        <f>'Specifikace služeb'!C27</f>
        <v>50.4</v>
      </c>
      <c r="T28" s="7">
        <f t="shared" si="1"/>
        <v>0</v>
      </c>
      <c r="U28" s="31">
        <v>21</v>
      </c>
      <c r="V28" s="20">
        <f t="shared" si="2"/>
        <v>0</v>
      </c>
    </row>
    <row r="29" spans="1:22" x14ac:dyDescent="0.2">
      <c r="A29" s="34" t="s">
        <v>126</v>
      </c>
      <c r="B29" s="2" t="s">
        <v>127</v>
      </c>
      <c r="C29" s="2"/>
      <c r="D29" s="2"/>
      <c r="E29" s="2">
        <v>12</v>
      </c>
      <c r="F29" s="2"/>
      <c r="G29" s="2"/>
      <c r="H29" s="2"/>
      <c r="I29" s="24"/>
      <c r="J29" s="24"/>
      <c r="K29" s="2">
        <v>7</v>
      </c>
      <c r="L29" s="2"/>
      <c r="M29" s="2">
        <v>2</v>
      </c>
      <c r="N29" s="2"/>
      <c r="O29" s="2"/>
      <c r="P29" s="2"/>
      <c r="Q29" s="2"/>
      <c r="R29" s="2">
        <f t="shared" si="0"/>
        <v>21</v>
      </c>
      <c r="S29" s="30">
        <f>'Specifikace služeb'!C28</f>
        <v>72</v>
      </c>
      <c r="T29" s="7">
        <f t="shared" si="1"/>
        <v>1512</v>
      </c>
      <c r="U29" s="31">
        <v>21</v>
      </c>
      <c r="V29" s="20">
        <f t="shared" si="2"/>
        <v>1829.52</v>
      </c>
    </row>
    <row r="30" spans="1:22" ht="25.5" x14ac:dyDescent="0.2">
      <c r="A30" s="68" t="s">
        <v>128</v>
      </c>
      <c r="B30" s="2" t="s">
        <v>129</v>
      </c>
      <c r="C30" s="2">
        <v>6</v>
      </c>
      <c r="D30" s="2"/>
      <c r="E30" s="2"/>
      <c r="F30" s="2"/>
      <c r="G30" s="2"/>
      <c r="H30" s="2">
        <v>23</v>
      </c>
      <c r="I30" s="24"/>
      <c r="J30" s="24"/>
      <c r="K30" s="2"/>
      <c r="L30" s="2">
        <v>3</v>
      </c>
      <c r="M30" s="2"/>
      <c r="N30" s="2"/>
      <c r="O30" s="2">
        <v>3</v>
      </c>
      <c r="P30" s="2"/>
      <c r="Q30" s="2">
        <v>3</v>
      </c>
      <c r="R30" s="2">
        <f t="shared" si="0"/>
        <v>38</v>
      </c>
      <c r="S30" s="30">
        <f>'Specifikace služeb'!C29</f>
        <v>15.6</v>
      </c>
      <c r="T30" s="7">
        <f t="shared" si="1"/>
        <v>592.79999999999995</v>
      </c>
      <c r="U30" s="31">
        <v>21</v>
      </c>
      <c r="V30" s="20">
        <f t="shared" si="2"/>
        <v>717.2879999999999</v>
      </c>
    </row>
    <row r="31" spans="1:22" x14ac:dyDescent="0.2">
      <c r="A31" s="34" t="s">
        <v>130</v>
      </c>
      <c r="B31" s="2" t="s">
        <v>129</v>
      </c>
      <c r="C31" s="2">
        <v>9</v>
      </c>
      <c r="D31" s="2">
        <v>18</v>
      </c>
      <c r="E31" s="2"/>
      <c r="F31" s="2">
        <v>3</v>
      </c>
      <c r="G31" s="2">
        <v>1</v>
      </c>
      <c r="H31" s="2">
        <v>1</v>
      </c>
      <c r="I31" s="24"/>
      <c r="J31" s="24"/>
      <c r="K31" s="2"/>
      <c r="L31" s="2"/>
      <c r="M31" s="2"/>
      <c r="N31" s="2">
        <v>1</v>
      </c>
      <c r="O31" s="2">
        <v>1</v>
      </c>
      <c r="P31" s="2">
        <v>3</v>
      </c>
      <c r="Q31" s="2">
        <v>1</v>
      </c>
      <c r="R31" s="2">
        <f t="shared" si="0"/>
        <v>38</v>
      </c>
      <c r="S31" s="30">
        <f>'Specifikace služeb'!C30</f>
        <v>24</v>
      </c>
      <c r="T31" s="7">
        <f t="shared" si="1"/>
        <v>912</v>
      </c>
      <c r="U31" s="31">
        <v>21</v>
      </c>
      <c r="V31" s="20">
        <f t="shared" si="2"/>
        <v>1103.52</v>
      </c>
    </row>
    <row r="32" spans="1:22" x14ac:dyDescent="0.2">
      <c r="A32" s="47" t="s">
        <v>131</v>
      </c>
      <c r="B32" s="2" t="s">
        <v>129</v>
      </c>
      <c r="C32" s="2">
        <v>6</v>
      </c>
      <c r="D32" s="2"/>
      <c r="E32" s="2"/>
      <c r="F32" s="2"/>
      <c r="G32" s="2"/>
      <c r="H32" s="2"/>
      <c r="I32" s="24"/>
      <c r="J32" s="24"/>
      <c r="K32" s="2"/>
      <c r="L32" s="2">
        <v>3</v>
      </c>
      <c r="M32" s="2"/>
      <c r="N32" s="2"/>
      <c r="O32" s="2">
        <v>10</v>
      </c>
      <c r="P32" s="2">
        <v>3</v>
      </c>
      <c r="Q32" s="2">
        <v>12</v>
      </c>
      <c r="R32" s="2">
        <f t="shared" si="0"/>
        <v>34</v>
      </c>
      <c r="S32" s="30">
        <f>'Specifikace služeb'!C31</f>
        <v>15.6</v>
      </c>
      <c r="T32" s="7">
        <f t="shared" si="1"/>
        <v>530.4</v>
      </c>
      <c r="U32" s="31">
        <v>21</v>
      </c>
      <c r="V32" s="20">
        <f t="shared" si="2"/>
        <v>641.78399999999999</v>
      </c>
    </row>
    <row r="33" spans="1:22" x14ac:dyDescent="0.2">
      <c r="A33" s="47" t="s">
        <v>192</v>
      </c>
      <c r="B33" s="2"/>
      <c r="C33" s="2"/>
      <c r="D33" s="2"/>
      <c r="E33" s="2"/>
      <c r="F33" s="2"/>
      <c r="G33" s="2"/>
      <c r="H33" s="2"/>
      <c r="I33" s="24"/>
      <c r="J33" s="24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x14ac:dyDescent="0.2">
      <c r="A34" s="34" t="s">
        <v>133</v>
      </c>
      <c r="B34" s="2" t="s">
        <v>129</v>
      </c>
      <c r="C34" s="2">
        <v>3</v>
      </c>
      <c r="D34" s="2"/>
      <c r="E34" s="2"/>
      <c r="F34" s="2"/>
      <c r="G34" s="2">
        <v>1</v>
      </c>
      <c r="H34" s="2">
        <v>23</v>
      </c>
      <c r="I34" s="24"/>
      <c r="J34" s="24"/>
      <c r="K34" s="2"/>
      <c r="L34" s="2">
        <v>10</v>
      </c>
      <c r="M34" s="2"/>
      <c r="N34" s="2">
        <v>1</v>
      </c>
      <c r="O34" s="2">
        <v>6</v>
      </c>
      <c r="P34" s="2">
        <v>6</v>
      </c>
      <c r="Q34" s="2">
        <v>1</v>
      </c>
      <c r="R34" s="2">
        <f t="shared" si="0"/>
        <v>51</v>
      </c>
      <c r="S34" s="30">
        <f>'Specifikace služeb'!C33</f>
        <v>12</v>
      </c>
      <c r="T34" s="7">
        <f t="shared" si="1"/>
        <v>612</v>
      </c>
      <c r="U34" s="31">
        <v>21</v>
      </c>
      <c r="V34" s="20">
        <f t="shared" si="2"/>
        <v>740.52</v>
      </c>
    </row>
    <row r="35" spans="1:22" x14ac:dyDescent="0.2">
      <c r="A35" s="34" t="s">
        <v>134</v>
      </c>
      <c r="B35" s="2" t="s">
        <v>129</v>
      </c>
      <c r="C35" s="2"/>
      <c r="D35" s="2">
        <v>71</v>
      </c>
      <c r="E35" s="2"/>
      <c r="F35" s="2">
        <v>13</v>
      </c>
      <c r="G35" s="2"/>
      <c r="H35" s="2"/>
      <c r="I35" s="24"/>
      <c r="J35" s="24"/>
      <c r="K35" s="2"/>
      <c r="L35" s="2"/>
      <c r="M35" s="2"/>
      <c r="N35" s="2"/>
      <c r="O35" s="2"/>
      <c r="P35" s="2"/>
      <c r="Q35" s="2"/>
      <c r="R35" s="2">
        <f t="shared" si="0"/>
        <v>84</v>
      </c>
      <c r="S35" s="30">
        <f>'Specifikace služeb'!C34</f>
        <v>14.4</v>
      </c>
      <c r="T35" s="7">
        <f t="shared" si="1"/>
        <v>1209.6000000000001</v>
      </c>
      <c r="U35" s="31">
        <v>21</v>
      </c>
      <c r="V35" s="20">
        <f t="shared" si="2"/>
        <v>1463.616</v>
      </c>
    </row>
    <row r="36" spans="1:22" x14ac:dyDescent="0.2">
      <c r="A36" s="34" t="s">
        <v>135</v>
      </c>
      <c r="B36" s="2" t="s">
        <v>129</v>
      </c>
      <c r="C36" s="2">
        <v>31</v>
      </c>
      <c r="D36" s="2"/>
      <c r="E36" s="2"/>
      <c r="F36" s="2">
        <v>55</v>
      </c>
      <c r="G36" s="2"/>
      <c r="H36" s="2"/>
      <c r="I36" s="24"/>
      <c r="J36" s="24"/>
      <c r="K36" s="2"/>
      <c r="L36" s="2"/>
      <c r="M36" s="2"/>
      <c r="N36" s="2"/>
      <c r="O36" s="2"/>
      <c r="P36" s="2"/>
      <c r="Q36" s="2"/>
      <c r="R36" s="2">
        <f t="shared" si="0"/>
        <v>86</v>
      </c>
      <c r="S36" s="30">
        <f>'Specifikace služeb'!C35</f>
        <v>18</v>
      </c>
      <c r="T36" s="7">
        <f t="shared" si="1"/>
        <v>1548</v>
      </c>
      <c r="U36" s="31">
        <v>21</v>
      </c>
      <c r="V36" s="20">
        <f t="shared" si="2"/>
        <v>1873.08</v>
      </c>
    </row>
    <row r="37" spans="1:22" x14ac:dyDescent="0.2">
      <c r="A37" s="34" t="s">
        <v>136</v>
      </c>
      <c r="B37" s="2" t="s">
        <v>129</v>
      </c>
      <c r="C37" s="2">
        <v>6</v>
      </c>
      <c r="D37" s="2">
        <v>7</v>
      </c>
      <c r="E37" s="2"/>
      <c r="F37" s="2">
        <v>5</v>
      </c>
      <c r="G37" s="2"/>
      <c r="H37" s="2"/>
      <c r="I37" s="24"/>
      <c r="J37" s="24"/>
      <c r="K37" s="2"/>
      <c r="L37" s="2"/>
      <c r="M37" s="2"/>
      <c r="N37" s="2"/>
      <c r="O37" s="2"/>
      <c r="P37" s="2"/>
      <c r="Q37" s="2"/>
      <c r="R37" s="2">
        <f t="shared" si="0"/>
        <v>18</v>
      </c>
      <c r="S37" s="30">
        <f>'Specifikace služeb'!C36</f>
        <v>14.4</v>
      </c>
      <c r="T37" s="7">
        <f t="shared" si="1"/>
        <v>259.2</v>
      </c>
      <c r="U37" s="31">
        <v>21</v>
      </c>
      <c r="V37" s="20">
        <f t="shared" si="2"/>
        <v>313.63199999999995</v>
      </c>
    </row>
    <row r="38" spans="1:22" x14ac:dyDescent="0.2">
      <c r="A38" s="34" t="s">
        <v>137</v>
      </c>
      <c r="B38" s="2" t="s">
        <v>129</v>
      </c>
      <c r="C38" s="2">
        <v>91</v>
      </c>
      <c r="D38" s="2">
        <v>69</v>
      </c>
      <c r="E38" s="2"/>
      <c r="F38" s="2">
        <v>150</v>
      </c>
      <c r="G38" s="2">
        <v>6</v>
      </c>
      <c r="H38" s="2">
        <v>37</v>
      </c>
      <c r="I38" s="24"/>
      <c r="J38" s="24"/>
      <c r="K38" s="2"/>
      <c r="L38" s="2">
        <v>15</v>
      </c>
      <c r="M38" s="2"/>
      <c r="N38" s="2">
        <v>6</v>
      </c>
      <c r="O38" s="2">
        <v>3</v>
      </c>
      <c r="P38" s="2">
        <v>12</v>
      </c>
      <c r="Q38" s="2">
        <v>17</v>
      </c>
      <c r="R38" s="2">
        <f t="shared" si="0"/>
        <v>406</v>
      </c>
      <c r="S38" s="30">
        <f>'Specifikace služeb'!C37</f>
        <v>13.2</v>
      </c>
      <c r="T38" s="7">
        <f t="shared" si="1"/>
        <v>5359.2</v>
      </c>
      <c r="U38" s="31">
        <v>21</v>
      </c>
      <c r="V38" s="20">
        <f t="shared" si="2"/>
        <v>6484.6319999999996</v>
      </c>
    </row>
    <row r="39" spans="1:22" x14ac:dyDescent="0.2">
      <c r="A39" s="34" t="s">
        <v>138</v>
      </c>
      <c r="B39" s="2" t="s">
        <v>129</v>
      </c>
      <c r="C39" s="2">
        <v>2</v>
      </c>
      <c r="D39" s="2"/>
      <c r="E39" s="2">
        <v>12</v>
      </c>
      <c r="F39" s="2">
        <v>1</v>
      </c>
      <c r="G39" s="2">
        <v>1</v>
      </c>
      <c r="H39" s="2">
        <v>3</v>
      </c>
      <c r="I39" s="24"/>
      <c r="J39" s="24"/>
      <c r="K39" s="2">
        <v>7</v>
      </c>
      <c r="L39" s="2">
        <v>1</v>
      </c>
      <c r="M39" s="2">
        <v>2</v>
      </c>
      <c r="N39" s="2">
        <v>1</v>
      </c>
      <c r="O39" s="2"/>
      <c r="P39" s="2">
        <v>1</v>
      </c>
      <c r="Q39" s="2">
        <v>5</v>
      </c>
      <c r="R39" s="2">
        <f t="shared" si="0"/>
        <v>36</v>
      </c>
      <c r="S39" s="30">
        <f>'Specifikace služeb'!C38</f>
        <v>120</v>
      </c>
      <c r="T39" s="7">
        <f t="shared" si="1"/>
        <v>4320</v>
      </c>
      <c r="U39" s="31">
        <v>21</v>
      </c>
      <c r="V39" s="20">
        <f t="shared" si="2"/>
        <v>5227.2</v>
      </c>
    </row>
    <row r="40" spans="1:22" x14ac:dyDescent="0.2">
      <c r="A40" s="34" t="s">
        <v>139</v>
      </c>
      <c r="B40" s="2" t="s">
        <v>129</v>
      </c>
      <c r="C40" s="2">
        <v>15</v>
      </c>
      <c r="D40" s="2">
        <v>8</v>
      </c>
      <c r="E40" s="2">
        <v>12</v>
      </c>
      <c r="F40" s="2">
        <v>12</v>
      </c>
      <c r="G40" s="2">
        <v>3</v>
      </c>
      <c r="H40" s="2">
        <v>5</v>
      </c>
      <c r="I40" s="24"/>
      <c r="J40" s="24"/>
      <c r="K40" s="2">
        <v>7</v>
      </c>
      <c r="L40" s="2">
        <v>5</v>
      </c>
      <c r="M40" s="2">
        <v>4</v>
      </c>
      <c r="N40" s="2">
        <v>2</v>
      </c>
      <c r="O40" s="2">
        <v>3</v>
      </c>
      <c r="P40" s="2">
        <v>2</v>
      </c>
      <c r="Q40" s="2">
        <v>10</v>
      </c>
      <c r="R40" s="2">
        <f t="shared" si="0"/>
        <v>88</v>
      </c>
      <c r="S40" s="30">
        <f>'Specifikace služeb'!C39</f>
        <v>24</v>
      </c>
      <c r="T40" s="7">
        <f t="shared" si="1"/>
        <v>2112</v>
      </c>
      <c r="U40" s="31">
        <v>21</v>
      </c>
      <c r="V40" s="20">
        <f t="shared" si="2"/>
        <v>2555.52</v>
      </c>
    </row>
    <row r="41" spans="1:22" x14ac:dyDescent="0.2">
      <c r="A41" s="34" t="s">
        <v>140</v>
      </c>
      <c r="B41" s="2" t="s">
        <v>129</v>
      </c>
      <c r="C41" s="2"/>
      <c r="D41" s="2"/>
      <c r="E41" s="2"/>
      <c r="F41" s="2">
        <v>1</v>
      </c>
      <c r="G41" s="2">
        <v>3</v>
      </c>
      <c r="H41" s="2"/>
      <c r="I41" s="24"/>
      <c r="J41" s="24"/>
      <c r="K41" s="2"/>
      <c r="L41" s="2">
        <v>3</v>
      </c>
      <c r="M41" s="2"/>
      <c r="N41" s="2"/>
      <c r="O41" s="2">
        <v>6</v>
      </c>
      <c r="P41" s="2">
        <v>4</v>
      </c>
      <c r="Q41" s="2"/>
      <c r="R41" s="2">
        <f t="shared" si="0"/>
        <v>17</v>
      </c>
      <c r="S41" s="30">
        <f>'Specifikace služeb'!C40</f>
        <v>36</v>
      </c>
      <c r="T41" s="7">
        <f t="shared" si="1"/>
        <v>612</v>
      </c>
      <c r="U41" s="31">
        <v>21</v>
      </c>
      <c r="V41" s="20">
        <f t="shared" si="2"/>
        <v>740.52</v>
      </c>
    </row>
    <row r="42" spans="1:22" x14ac:dyDescent="0.2">
      <c r="A42" s="34" t="s">
        <v>141</v>
      </c>
      <c r="B42" s="2" t="s">
        <v>129</v>
      </c>
      <c r="C42" s="2"/>
      <c r="D42" s="2"/>
      <c r="E42" s="2"/>
      <c r="F42" s="2"/>
      <c r="G42" s="2"/>
      <c r="H42" s="2"/>
      <c r="I42" s="24"/>
      <c r="J42" s="24"/>
      <c r="K42" s="2"/>
      <c r="L42" s="2"/>
      <c r="M42" s="2"/>
      <c r="N42" s="2"/>
      <c r="O42" s="2"/>
      <c r="P42" s="2"/>
      <c r="Q42" s="2"/>
      <c r="R42" s="2">
        <f t="shared" si="0"/>
        <v>0</v>
      </c>
      <c r="S42" s="30">
        <f>'Specifikace služeb'!C41</f>
        <v>48</v>
      </c>
      <c r="T42" s="7">
        <f t="shared" si="1"/>
        <v>0</v>
      </c>
      <c r="U42" s="31">
        <v>21</v>
      </c>
      <c r="V42" s="20">
        <f t="shared" si="2"/>
        <v>0</v>
      </c>
    </row>
    <row r="43" spans="1:22" x14ac:dyDescent="0.2">
      <c r="A43" s="34" t="s">
        <v>142</v>
      </c>
      <c r="B43" s="2" t="s">
        <v>129</v>
      </c>
      <c r="C43" s="2">
        <v>15</v>
      </c>
      <c r="D43" s="2">
        <v>24</v>
      </c>
      <c r="E43" s="2"/>
      <c r="F43" s="2">
        <v>6</v>
      </c>
      <c r="G43" s="2">
        <v>3</v>
      </c>
      <c r="H43" s="2">
        <v>9</v>
      </c>
      <c r="I43" s="24"/>
      <c r="J43" s="24"/>
      <c r="K43" s="2"/>
      <c r="L43" s="2">
        <v>3</v>
      </c>
      <c r="M43" s="2"/>
      <c r="N43" s="2">
        <v>3</v>
      </c>
      <c r="O43" s="2">
        <v>3</v>
      </c>
      <c r="P43" s="2">
        <v>3</v>
      </c>
      <c r="Q43" s="2">
        <v>9</v>
      </c>
      <c r="R43" s="2">
        <f t="shared" si="0"/>
        <v>78</v>
      </c>
      <c r="S43" s="30">
        <f>'Specifikace služeb'!C42</f>
        <v>7.2</v>
      </c>
      <c r="T43" s="7">
        <f t="shared" si="1"/>
        <v>561.6</v>
      </c>
      <c r="U43" s="31">
        <v>21</v>
      </c>
      <c r="V43" s="20">
        <f t="shared" si="2"/>
        <v>679.53600000000006</v>
      </c>
    </row>
    <row r="44" spans="1:22" ht="25.5" x14ac:dyDescent="0.2">
      <c r="A44" s="68" t="s">
        <v>143</v>
      </c>
      <c r="B44" s="2" t="s">
        <v>103</v>
      </c>
      <c r="C44" s="2"/>
      <c r="D44" s="2">
        <v>5</v>
      </c>
      <c r="E44" s="2"/>
      <c r="F44" s="2">
        <v>1</v>
      </c>
      <c r="G44" s="2">
        <v>1</v>
      </c>
      <c r="H44" s="2">
        <v>3</v>
      </c>
      <c r="I44" s="24"/>
      <c r="J44" s="24"/>
      <c r="K44" s="2"/>
      <c r="L44" s="2">
        <v>2</v>
      </c>
      <c r="M44" s="2"/>
      <c r="N44" s="2"/>
      <c r="O44" s="2">
        <v>1</v>
      </c>
      <c r="P44" s="2"/>
      <c r="Q44" s="2">
        <v>5</v>
      </c>
      <c r="R44" s="2">
        <f t="shared" si="0"/>
        <v>18</v>
      </c>
      <c r="S44" s="30">
        <f>'Specifikace služeb'!C43</f>
        <v>36</v>
      </c>
      <c r="T44" s="7">
        <f t="shared" si="1"/>
        <v>648</v>
      </c>
      <c r="U44" s="31">
        <v>21</v>
      </c>
      <c r="V44" s="20">
        <f t="shared" si="2"/>
        <v>784.08</v>
      </c>
    </row>
    <row r="45" spans="1:22" x14ac:dyDescent="0.2">
      <c r="A45" s="34" t="s">
        <v>144</v>
      </c>
      <c r="B45" s="2" t="s">
        <v>103</v>
      </c>
      <c r="C45" s="2">
        <v>6</v>
      </c>
      <c r="D45" s="2">
        <v>6</v>
      </c>
      <c r="E45" s="2"/>
      <c r="F45" s="2">
        <v>6</v>
      </c>
      <c r="G45" s="2"/>
      <c r="H45" s="2">
        <v>3</v>
      </c>
      <c r="I45" s="24"/>
      <c r="J45" s="24"/>
      <c r="K45" s="2"/>
      <c r="L45" s="2"/>
      <c r="M45" s="2"/>
      <c r="N45" s="2"/>
      <c r="O45" s="2"/>
      <c r="P45" s="2"/>
      <c r="Q45" s="2">
        <v>2</v>
      </c>
      <c r="R45" s="2">
        <f t="shared" si="0"/>
        <v>23</v>
      </c>
      <c r="S45" s="30">
        <f>'Specifikace služeb'!C44</f>
        <v>30</v>
      </c>
      <c r="T45" s="7">
        <f t="shared" si="1"/>
        <v>690</v>
      </c>
      <c r="U45" s="31">
        <v>21</v>
      </c>
      <c r="V45" s="20">
        <f t="shared" si="2"/>
        <v>834.9</v>
      </c>
    </row>
    <row r="46" spans="1:22" x14ac:dyDescent="0.2">
      <c r="A46" s="34" t="s">
        <v>145</v>
      </c>
      <c r="B46" s="2" t="s">
        <v>103</v>
      </c>
      <c r="C46" s="2"/>
      <c r="D46" s="2"/>
      <c r="E46" s="2"/>
      <c r="F46" s="2">
        <v>1</v>
      </c>
      <c r="G46" s="2"/>
      <c r="H46" s="2">
        <v>2</v>
      </c>
      <c r="I46" s="24"/>
      <c r="J46" s="24"/>
      <c r="K46" s="2">
        <v>2</v>
      </c>
      <c r="L46" s="2">
        <v>1</v>
      </c>
      <c r="M46" s="2"/>
      <c r="N46" s="2"/>
      <c r="O46" s="2"/>
      <c r="P46" s="2"/>
      <c r="Q46" s="2">
        <v>2</v>
      </c>
      <c r="R46" s="2">
        <f t="shared" si="0"/>
        <v>8</v>
      </c>
      <c r="S46" s="30">
        <f>'Specifikace služeb'!C45</f>
        <v>36</v>
      </c>
      <c r="T46" s="7">
        <f t="shared" si="1"/>
        <v>288</v>
      </c>
      <c r="U46" s="31">
        <v>21</v>
      </c>
      <c r="V46" s="20">
        <f t="shared" si="2"/>
        <v>348.48</v>
      </c>
    </row>
    <row r="47" spans="1:22" x14ac:dyDescent="0.2">
      <c r="A47" s="34" t="s">
        <v>146</v>
      </c>
      <c r="B47" s="2" t="s">
        <v>103</v>
      </c>
      <c r="C47" s="2">
        <v>3</v>
      </c>
      <c r="D47" s="2">
        <v>4</v>
      </c>
      <c r="E47" s="2"/>
      <c r="F47" s="2">
        <v>1</v>
      </c>
      <c r="G47" s="2">
        <v>1</v>
      </c>
      <c r="H47" s="2">
        <v>7</v>
      </c>
      <c r="I47" s="24"/>
      <c r="J47" s="24"/>
      <c r="K47" s="2"/>
      <c r="L47" s="2">
        <v>2</v>
      </c>
      <c r="M47" s="2"/>
      <c r="N47" s="2">
        <v>1</v>
      </c>
      <c r="O47" s="2">
        <v>2</v>
      </c>
      <c r="P47" s="2"/>
      <c r="Q47" s="2">
        <v>4</v>
      </c>
      <c r="R47" s="2">
        <f t="shared" si="0"/>
        <v>25</v>
      </c>
      <c r="S47" s="30">
        <f>'Specifikace služeb'!C46</f>
        <v>48</v>
      </c>
      <c r="T47" s="7">
        <f t="shared" si="1"/>
        <v>1200</v>
      </c>
      <c r="U47" s="31">
        <v>21</v>
      </c>
      <c r="V47" s="20">
        <f t="shared" si="2"/>
        <v>1452</v>
      </c>
    </row>
    <row r="48" spans="1:22" x14ac:dyDescent="0.2">
      <c r="A48" s="34" t="s">
        <v>147</v>
      </c>
      <c r="B48" s="2" t="s">
        <v>103</v>
      </c>
      <c r="C48" s="2"/>
      <c r="D48" s="2"/>
      <c r="E48" s="2"/>
      <c r="F48" s="2"/>
      <c r="G48" s="2"/>
      <c r="H48" s="2"/>
      <c r="I48" s="24"/>
      <c r="J48" s="24"/>
      <c r="K48" s="2"/>
      <c r="L48" s="2"/>
      <c r="M48" s="2"/>
      <c r="N48" s="2"/>
      <c r="O48" s="2"/>
      <c r="P48" s="2">
        <v>1</v>
      </c>
      <c r="Q48" s="2"/>
      <c r="R48" s="2">
        <f t="shared" si="0"/>
        <v>1</v>
      </c>
      <c r="S48" s="30">
        <f>'Specifikace služeb'!C47</f>
        <v>66</v>
      </c>
      <c r="T48" s="7">
        <f t="shared" si="1"/>
        <v>66</v>
      </c>
      <c r="U48" s="31">
        <v>21</v>
      </c>
      <c r="V48" s="20">
        <f t="shared" si="2"/>
        <v>79.86</v>
      </c>
    </row>
    <row r="49" spans="1:22" x14ac:dyDescent="0.2">
      <c r="A49" s="19" t="s">
        <v>148</v>
      </c>
      <c r="B49" s="2" t="s">
        <v>103</v>
      </c>
      <c r="C49" s="2"/>
      <c r="D49" s="2"/>
      <c r="E49" s="2"/>
      <c r="F49" s="2"/>
      <c r="G49" s="2"/>
      <c r="H49" s="2"/>
      <c r="I49" s="24"/>
      <c r="J49" s="24"/>
      <c r="K49" s="2"/>
      <c r="L49" s="2"/>
      <c r="M49" s="2"/>
      <c r="N49" s="2"/>
      <c r="O49" s="2"/>
      <c r="P49" s="2">
        <v>1</v>
      </c>
      <c r="Q49" s="2"/>
      <c r="R49" s="2">
        <f t="shared" si="0"/>
        <v>1</v>
      </c>
      <c r="S49" s="30">
        <f>'Specifikace služeb'!C48</f>
        <v>54</v>
      </c>
      <c r="T49" s="7">
        <f t="shared" si="1"/>
        <v>54</v>
      </c>
      <c r="U49" s="31">
        <v>21</v>
      </c>
      <c r="V49" s="20">
        <f t="shared" si="2"/>
        <v>65.34</v>
      </c>
    </row>
    <row r="50" spans="1:22" x14ac:dyDescent="0.2">
      <c r="A50" s="19" t="s">
        <v>149</v>
      </c>
      <c r="B50" s="2" t="s">
        <v>103</v>
      </c>
      <c r="C50" s="2"/>
      <c r="D50" s="2"/>
      <c r="E50" s="2"/>
      <c r="F50" s="2"/>
      <c r="G50" s="2"/>
      <c r="H50" s="2"/>
      <c r="I50" s="24"/>
      <c r="J50" s="24"/>
      <c r="K50" s="2"/>
      <c r="L50" s="2"/>
      <c r="M50" s="2"/>
      <c r="N50" s="2"/>
      <c r="O50" s="2"/>
      <c r="P50" s="2"/>
      <c r="Q50" s="2"/>
      <c r="R50" s="2">
        <f t="shared" si="0"/>
        <v>0</v>
      </c>
      <c r="S50" s="30">
        <f>'Specifikace služeb'!C49</f>
        <v>78</v>
      </c>
      <c r="T50" s="7">
        <f t="shared" si="1"/>
        <v>0</v>
      </c>
      <c r="U50" s="31">
        <v>21</v>
      </c>
      <c r="V50" s="20">
        <f t="shared" si="2"/>
        <v>0</v>
      </c>
    </row>
    <row r="51" spans="1:22" x14ac:dyDescent="0.2">
      <c r="A51" s="19" t="s">
        <v>150</v>
      </c>
      <c r="B51" s="2" t="s">
        <v>103</v>
      </c>
      <c r="C51" s="2">
        <v>22</v>
      </c>
      <c r="D51" s="2">
        <v>10</v>
      </c>
      <c r="E51" s="2"/>
      <c r="F51" s="2">
        <v>15</v>
      </c>
      <c r="G51" s="2">
        <v>3</v>
      </c>
      <c r="H51" s="2">
        <v>5</v>
      </c>
      <c r="I51" s="24"/>
      <c r="J51" s="24"/>
      <c r="K51" s="2"/>
      <c r="L51" s="2">
        <v>6</v>
      </c>
      <c r="M51" s="2">
        <v>3</v>
      </c>
      <c r="N51" s="2">
        <v>2</v>
      </c>
      <c r="O51" s="2"/>
      <c r="P51" s="2">
        <v>2</v>
      </c>
      <c r="Q51" s="2">
        <v>8</v>
      </c>
      <c r="R51" s="2">
        <f t="shared" si="0"/>
        <v>76</v>
      </c>
      <c r="S51" s="30">
        <f>'Specifikace služeb'!C50</f>
        <v>24</v>
      </c>
      <c r="T51" s="7">
        <f t="shared" si="1"/>
        <v>1824</v>
      </c>
      <c r="U51" s="31">
        <v>21</v>
      </c>
      <c r="V51" s="20">
        <f t="shared" si="2"/>
        <v>2207.04</v>
      </c>
    </row>
    <row r="52" spans="1:22" x14ac:dyDescent="0.2">
      <c r="A52" s="19" t="s">
        <v>151</v>
      </c>
      <c r="B52" s="2" t="s">
        <v>103</v>
      </c>
      <c r="C52" s="2"/>
      <c r="D52" s="2"/>
      <c r="E52" s="2"/>
      <c r="F52" s="2"/>
      <c r="G52" s="2"/>
      <c r="H52" s="2"/>
      <c r="I52" s="24"/>
      <c r="J52" s="24"/>
      <c r="K52" s="2"/>
      <c r="L52" s="2"/>
      <c r="M52" s="2"/>
      <c r="N52" s="2"/>
      <c r="O52" s="2">
        <v>3</v>
      </c>
      <c r="P52" s="2"/>
      <c r="Q52" s="2"/>
      <c r="R52" s="2">
        <f t="shared" si="0"/>
        <v>3</v>
      </c>
      <c r="S52" s="30">
        <f>'Specifikace služeb'!C51</f>
        <v>72</v>
      </c>
      <c r="T52" s="7">
        <f t="shared" si="1"/>
        <v>216</v>
      </c>
      <c r="U52" s="31">
        <v>21</v>
      </c>
      <c r="V52" s="20">
        <f t="shared" si="2"/>
        <v>261.36</v>
      </c>
    </row>
    <row r="53" spans="1:22" x14ac:dyDescent="0.2">
      <c r="A53" s="19" t="s">
        <v>152</v>
      </c>
      <c r="B53" s="2" t="s">
        <v>103</v>
      </c>
      <c r="C53" s="2">
        <v>24</v>
      </c>
      <c r="D53" s="2">
        <v>46</v>
      </c>
      <c r="E53" s="2"/>
      <c r="F53" s="2">
        <v>68</v>
      </c>
      <c r="G53" s="2"/>
      <c r="H53" s="2">
        <v>15</v>
      </c>
      <c r="I53" s="24"/>
      <c r="J53" s="24"/>
      <c r="K53" s="2"/>
      <c r="L53" s="2">
        <v>10</v>
      </c>
      <c r="M53" s="2"/>
      <c r="N53" s="2">
        <v>1</v>
      </c>
      <c r="O53" s="2"/>
      <c r="P53" s="2">
        <v>1</v>
      </c>
      <c r="Q53" s="2">
        <v>9</v>
      </c>
      <c r="R53" s="2">
        <f t="shared" si="0"/>
        <v>174</v>
      </c>
      <c r="S53" s="30">
        <f>'Specifikace služeb'!C52</f>
        <v>42</v>
      </c>
      <c r="T53" s="7">
        <f t="shared" si="1"/>
        <v>7308</v>
      </c>
      <c r="U53" s="31">
        <v>21</v>
      </c>
      <c r="V53" s="20">
        <f t="shared" si="2"/>
        <v>8842.68</v>
      </c>
    </row>
    <row r="54" spans="1:22" x14ac:dyDescent="0.2">
      <c r="A54" s="19" t="s">
        <v>153</v>
      </c>
      <c r="B54" s="2" t="s">
        <v>103</v>
      </c>
      <c r="C54" s="2">
        <v>2</v>
      </c>
      <c r="D54" s="2"/>
      <c r="E54" s="2">
        <v>12</v>
      </c>
      <c r="F54" s="2">
        <v>2</v>
      </c>
      <c r="G54" s="2">
        <v>1</v>
      </c>
      <c r="H54" s="2">
        <v>4</v>
      </c>
      <c r="I54" s="24"/>
      <c r="J54" s="24"/>
      <c r="K54" s="2">
        <v>7</v>
      </c>
      <c r="L54" s="2">
        <v>1</v>
      </c>
      <c r="M54" s="2">
        <v>2</v>
      </c>
      <c r="N54" s="2"/>
      <c r="O54" s="2"/>
      <c r="P54" s="2"/>
      <c r="Q54" s="2">
        <v>4</v>
      </c>
      <c r="R54" s="2">
        <f t="shared" si="0"/>
        <v>35</v>
      </c>
      <c r="S54" s="30">
        <f>'Specifikace služeb'!C53</f>
        <v>36</v>
      </c>
      <c r="T54" s="7">
        <f t="shared" si="1"/>
        <v>1260</v>
      </c>
      <c r="U54" s="31">
        <v>21</v>
      </c>
      <c r="V54" s="20">
        <f t="shared" si="2"/>
        <v>1524.6</v>
      </c>
    </row>
    <row r="55" spans="1:22" x14ac:dyDescent="0.2">
      <c r="A55" s="19" t="s">
        <v>154</v>
      </c>
      <c r="B55" s="2" t="s">
        <v>103</v>
      </c>
      <c r="C55" s="2"/>
      <c r="D55" s="2"/>
      <c r="E55" s="2"/>
      <c r="F55" s="2"/>
      <c r="G55" s="2"/>
      <c r="H55" s="2"/>
      <c r="I55" s="24"/>
      <c r="J55" s="24"/>
      <c r="K55" s="2"/>
      <c r="L55" s="2"/>
      <c r="M55" s="2"/>
      <c r="N55" s="2"/>
      <c r="O55" s="2"/>
      <c r="P55" s="2"/>
      <c r="Q55" s="2"/>
      <c r="R55" s="2">
        <f t="shared" si="0"/>
        <v>0</v>
      </c>
      <c r="S55" s="30">
        <f>'Specifikace služeb'!C54</f>
        <v>192</v>
      </c>
      <c r="T55" s="7">
        <f t="shared" si="1"/>
        <v>0</v>
      </c>
      <c r="U55" s="31">
        <v>21</v>
      </c>
      <c r="V55" s="20">
        <f t="shared" si="2"/>
        <v>0</v>
      </c>
    </row>
    <row r="56" spans="1:22" x14ac:dyDescent="0.2">
      <c r="A56" s="19" t="s">
        <v>155</v>
      </c>
      <c r="B56" s="2" t="s">
        <v>103</v>
      </c>
      <c r="C56" s="2"/>
      <c r="D56" s="2"/>
      <c r="E56" s="2"/>
      <c r="F56" s="2"/>
      <c r="G56" s="2"/>
      <c r="H56" s="2"/>
      <c r="I56" s="24"/>
      <c r="J56" s="24"/>
      <c r="K56" s="2"/>
      <c r="L56" s="2"/>
      <c r="M56" s="2"/>
      <c r="N56" s="2"/>
      <c r="O56" s="2"/>
      <c r="P56" s="2"/>
      <c r="Q56" s="2"/>
      <c r="R56" s="2">
        <f t="shared" si="0"/>
        <v>0</v>
      </c>
      <c r="S56" s="30">
        <f>'Specifikace služeb'!C55</f>
        <v>48</v>
      </c>
      <c r="T56" s="7">
        <f t="shared" si="1"/>
        <v>0</v>
      </c>
      <c r="U56" s="31">
        <v>21</v>
      </c>
      <c r="V56" s="20">
        <f t="shared" si="2"/>
        <v>0</v>
      </c>
    </row>
    <row r="57" spans="1:22" ht="25.5" x14ac:dyDescent="0.2">
      <c r="A57" s="64" t="s">
        <v>156</v>
      </c>
      <c r="B57" s="2" t="s">
        <v>103</v>
      </c>
      <c r="C57" s="2">
        <v>12</v>
      </c>
      <c r="D57" s="2">
        <v>12</v>
      </c>
      <c r="E57" s="2"/>
      <c r="F57" s="2">
        <v>3</v>
      </c>
      <c r="G57" s="2">
        <v>3</v>
      </c>
      <c r="H57" s="2">
        <v>8</v>
      </c>
      <c r="I57" s="24"/>
      <c r="J57" s="24"/>
      <c r="K57" s="2"/>
      <c r="L57" s="2">
        <v>3</v>
      </c>
      <c r="M57" s="2"/>
      <c r="N57" s="2">
        <v>1</v>
      </c>
      <c r="O57" s="2">
        <v>2</v>
      </c>
      <c r="P57" s="2">
        <v>1</v>
      </c>
      <c r="Q57" s="2">
        <v>3</v>
      </c>
      <c r="R57" s="2">
        <f t="shared" si="0"/>
        <v>48</v>
      </c>
      <c r="S57" s="30">
        <f>'Specifikace služeb'!C56</f>
        <v>48</v>
      </c>
      <c r="T57" s="7">
        <f t="shared" si="1"/>
        <v>2304</v>
      </c>
      <c r="U57" s="31">
        <v>21</v>
      </c>
      <c r="V57" s="20">
        <f t="shared" si="2"/>
        <v>2787.84</v>
      </c>
    </row>
    <row r="58" spans="1:22" x14ac:dyDescent="0.2">
      <c r="A58" s="19" t="s">
        <v>158</v>
      </c>
      <c r="B58" s="2" t="s">
        <v>103</v>
      </c>
      <c r="C58" s="2"/>
      <c r="D58" s="2"/>
      <c r="E58" s="2"/>
      <c r="F58" s="2"/>
      <c r="G58" s="2"/>
      <c r="H58" s="2"/>
      <c r="I58" s="34">
        <v>14</v>
      </c>
      <c r="J58" s="34"/>
      <c r="K58" s="2"/>
      <c r="L58" s="2"/>
      <c r="M58" s="2"/>
      <c r="N58" s="2"/>
      <c r="O58" s="2"/>
      <c r="P58" s="2"/>
      <c r="Q58" s="2"/>
      <c r="R58" s="2">
        <f t="shared" si="0"/>
        <v>14</v>
      </c>
      <c r="S58" s="30">
        <f>'Specifikace služeb'!C58</f>
        <v>100</v>
      </c>
      <c r="T58" s="7">
        <f t="shared" si="1"/>
        <v>1400</v>
      </c>
      <c r="U58" s="31">
        <v>21</v>
      </c>
      <c r="V58" s="20">
        <f t="shared" si="2"/>
        <v>1694</v>
      </c>
    </row>
    <row r="59" spans="1:22" x14ac:dyDescent="0.2">
      <c r="A59" s="19" t="s">
        <v>159</v>
      </c>
      <c r="B59" s="2" t="s">
        <v>103</v>
      </c>
      <c r="C59" s="2"/>
      <c r="D59" s="2"/>
      <c r="E59" s="2"/>
      <c r="F59" s="2"/>
      <c r="G59" s="2"/>
      <c r="H59" s="2"/>
      <c r="I59" s="34">
        <v>5</v>
      </c>
      <c r="J59" s="34">
        <v>3</v>
      </c>
      <c r="K59" s="2"/>
      <c r="L59" s="2"/>
      <c r="M59" s="2"/>
      <c r="N59" s="2"/>
      <c r="O59" s="2"/>
      <c r="P59" s="2"/>
      <c r="Q59" s="2"/>
      <c r="R59" s="2">
        <f t="shared" si="0"/>
        <v>8</v>
      </c>
      <c r="S59" s="30">
        <f>'Specifikace služeb'!C59</f>
        <v>500</v>
      </c>
      <c r="T59" s="7">
        <f t="shared" si="1"/>
        <v>4000</v>
      </c>
      <c r="U59" s="31">
        <v>21</v>
      </c>
      <c r="V59" s="20">
        <f t="shared" si="2"/>
        <v>4840</v>
      </c>
    </row>
    <row r="60" spans="1:22" x14ac:dyDescent="0.2">
      <c r="A60" s="19" t="s">
        <v>160</v>
      </c>
      <c r="B60" s="2" t="s">
        <v>103</v>
      </c>
      <c r="C60" s="2"/>
      <c r="D60" s="2"/>
      <c r="E60" s="2"/>
      <c r="F60" s="2"/>
      <c r="G60" s="2"/>
      <c r="H60" s="2"/>
      <c r="I60" s="34">
        <v>32</v>
      </c>
      <c r="J60" s="34"/>
      <c r="K60" s="2"/>
      <c r="L60" s="2"/>
      <c r="M60" s="2"/>
      <c r="N60" s="2"/>
      <c r="O60" s="2"/>
      <c r="P60" s="2"/>
      <c r="Q60" s="2"/>
      <c r="R60" s="2">
        <f t="shared" si="0"/>
        <v>32</v>
      </c>
      <c r="S60" s="30">
        <f>'Specifikace služeb'!C60</f>
        <v>30</v>
      </c>
      <c r="T60" s="7">
        <f t="shared" si="1"/>
        <v>960</v>
      </c>
      <c r="U60" s="31">
        <v>21</v>
      </c>
      <c r="V60" s="20">
        <f t="shared" si="2"/>
        <v>1161.5999999999999</v>
      </c>
    </row>
    <row r="61" spans="1:22" x14ac:dyDescent="0.2">
      <c r="A61" s="19" t="s">
        <v>161</v>
      </c>
      <c r="B61" s="2" t="s">
        <v>103</v>
      </c>
      <c r="C61" s="2"/>
      <c r="D61" s="2"/>
      <c r="E61" s="2"/>
      <c r="F61" s="2"/>
      <c r="G61" s="2"/>
      <c r="H61" s="2"/>
      <c r="I61" s="34">
        <v>7</v>
      </c>
      <c r="J61" s="34"/>
      <c r="K61" s="2"/>
      <c r="L61" s="2"/>
      <c r="M61" s="2"/>
      <c r="N61" s="2"/>
      <c r="O61" s="2"/>
      <c r="P61" s="2"/>
      <c r="Q61" s="2"/>
      <c r="R61" s="2">
        <v>7</v>
      </c>
      <c r="S61" s="30">
        <f>'Specifikace služeb'!C61</f>
        <v>50</v>
      </c>
      <c r="T61" s="7"/>
      <c r="U61" s="31"/>
      <c r="V61" s="20"/>
    </row>
    <row r="62" spans="1:22" x14ac:dyDescent="0.2">
      <c r="A62" s="19" t="s">
        <v>162</v>
      </c>
      <c r="B62" s="2" t="s">
        <v>103</v>
      </c>
      <c r="C62" s="2"/>
      <c r="D62" s="2"/>
      <c r="E62" s="2"/>
      <c r="F62" s="2"/>
      <c r="G62" s="2"/>
      <c r="H62" s="2"/>
      <c r="I62" s="34">
        <v>48</v>
      </c>
      <c r="J62" s="34"/>
      <c r="K62" s="2"/>
      <c r="L62" s="2"/>
      <c r="M62" s="2"/>
      <c r="N62" s="2"/>
      <c r="O62" s="2"/>
      <c r="P62" s="2"/>
      <c r="Q62" s="2"/>
      <c r="R62" s="2">
        <f t="shared" si="0"/>
        <v>48</v>
      </c>
      <c r="S62" s="30">
        <f>'Specifikace služeb'!C62</f>
        <v>55</v>
      </c>
      <c r="T62" s="7">
        <f t="shared" si="1"/>
        <v>2640</v>
      </c>
      <c r="U62" s="31">
        <v>21</v>
      </c>
      <c r="V62" s="20">
        <f t="shared" si="2"/>
        <v>3194.4</v>
      </c>
    </row>
    <row r="63" spans="1:22" ht="12" customHeight="1" x14ac:dyDescent="0.2">
      <c r="A63" s="19" t="s">
        <v>163</v>
      </c>
      <c r="B63" s="2" t="s">
        <v>103</v>
      </c>
      <c r="C63" s="2"/>
      <c r="D63" s="2"/>
      <c r="E63" s="2"/>
      <c r="F63" s="2"/>
      <c r="G63" s="2"/>
      <c r="H63" s="2"/>
      <c r="I63" s="34">
        <v>8</v>
      </c>
      <c r="J63" s="34"/>
      <c r="K63" s="2"/>
      <c r="L63" s="2"/>
      <c r="M63" s="2"/>
      <c r="N63" s="2"/>
      <c r="O63" s="2"/>
      <c r="P63" s="2"/>
      <c r="Q63" s="2"/>
      <c r="R63" s="2">
        <f>SUM(C63:Q63)</f>
        <v>8</v>
      </c>
      <c r="S63" s="30">
        <f>'Specifikace služeb'!C63</f>
        <v>152</v>
      </c>
      <c r="T63" s="7">
        <f>R63*S63</f>
        <v>1216</v>
      </c>
      <c r="U63" s="31">
        <v>21</v>
      </c>
      <c r="V63" s="20">
        <f>T63*(100+U63)/100</f>
        <v>1471.36</v>
      </c>
    </row>
    <row r="64" spans="1:22" ht="16.5" hidden="1" thickBot="1" x14ac:dyDescent="0.3">
      <c r="A64" s="9" t="s">
        <v>202</v>
      </c>
      <c r="B64" s="10"/>
      <c r="C64" s="25"/>
      <c r="D64" s="25"/>
      <c r="E64" s="25"/>
      <c r="F64" s="25"/>
      <c r="G64" s="25"/>
      <c r="H64" s="25"/>
      <c r="I64" s="25"/>
      <c r="J64" s="25"/>
      <c r="K64" s="26"/>
      <c r="L64" s="25"/>
      <c r="M64" s="11"/>
      <c r="N64" s="11"/>
      <c r="O64" s="11"/>
      <c r="P64" s="11"/>
      <c r="Q64" s="11"/>
      <c r="R64" s="11"/>
      <c r="S64" s="12"/>
      <c r="T64" s="13">
        <f>SUM(T4:T63)</f>
        <v>65904.399999999994</v>
      </c>
      <c r="U64" s="29"/>
      <c r="V64" s="13">
        <f>SUM(V4:V63)</f>
        <v>79744.324000000008</v>
      </c>
    </row>
  </sheetData>
  <pageMargins left="0.7" right="0.7" top="0.78740157499999996" bottom="0.78740157499999996" header="0.3" footer="0.3"/>
  <pageSetup paperSize="8" scale="8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A65"/>
  <sheetViews>
    <sheetView workbookViewId="0">
      <pane ySplit="2" topLeftCell="A3" activePane="bottomLeft" state="frozen"/>
      <selection pane="bottomLeft" activeCell="G30" sqref="G30"/>
    </sheetView>
  </sheetViews>
  <sheetFormatPr defaultRowHeight="12.75" x14ac:dyDescent="0.2"/>
  <cols>
    <col min="1" max="1" width="60.7109375" style="1" customWidth="1"/>
    <col min="2" max="2" width="9.42578125" style="1" customWidth="1"/>
    <col min="3" max="16" width="9.5703125" style="22" customWidth="1"/>
    <col min="17" max="22" width="7.140625" style="1" customWidth="1"/>
    <col min="23" max="23" width="11.140625" style="1" customWidth="1"/>
    <col min="24" max="27" width="9.140625" style="1" hidden="1" customWidth="1"/>
    <col min="28" max="16384" width="9.140625" style="1"/>
  </cols>
  <sheetData>
    <row r="1" spans="1:27" s="22" customFormat="1" ht="65.25" thickBot="1" x14ac:dyDescent="0.3">
      <c r="A1" s="8" t="s">
        <v>264</v>
      </c>
      <c r="C1" s="73" t="s">
        <v>265</v>
      </c>
      <c r="D1" s="73" t="s">
        <v>266</v>
      </c>
      <c r="E1" s="73" t="s">
        <v>267</v>
      </c>
      <c r="F1" s="73" t="s">
        <v>268</v>
      </c>
      <c r="G1" s="73" t="s">
        <v>269</v>
      </c>
      <c r="H1" s="73" t="s">
        <v>270</v>
      </c>
      <c r="I1" s="73" t="s">
        <v>271</v>
      </c>
      <c r="J1" s="73" t="s">
        <v>272</v>
      </c>
      <c r="K1" s="73" t="s">
        <v>273</v>
      </c>
      <c r="L1" s="74" t="s">
        <v>252</v>
      </c>
      <c r="M1" s="73" t="s">
        <v>274</v>
      </c>
      <c r="N1" s="73" t="s">
        <v>275</v>
      </c>
      <c r="O1" s="73" t="s">
        <v>276</v>
      </c>
      <c r="P1" s="73" t="s">
        <v>277</v>
      </c>
      <c r="Q1" s="73" t="s">
        <v>278</v>
      </c>
      <c r="R1" s="73" t="s">
        <v>204</v>
      </c>
      <c r="S1" s="73" t="s">
        <v>279</v>
      </c>
      <c r="T1" s="72" t="s">
        <v>201</v>
      </c>
      <c r="U1" s="73" t="s">
        <v>280</v>
      </c>
      <c r="V1" s="73" t="s">
        <v>281</v>
      </c>
    </row>
    <row r="2" spans="1:27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71" t="s">
        <v>186</v>
      </c>
      <c r="H2" s="71" t="s">
        <v>186</v>
      </c>
      <c r="I2" s="71" t="s">
        <v>186</v>
      </c>
      <c r="J2" s="71" t="s">
        <v>186</v>
      </c>
      <c r="K2" s="71" t="s">
        <v>186</v>
      </c>
      <c r="L2" s="71" t="s">
        <v>186</v>
      </c>
      <c r="M2" s="71" t="s">
        <v>186</v>
      </c>
      <c r="N2" s="71" t="s">
        <v>186</v>
      </c>
      <c r="O2" s="71" t="s">
        <v>186</v>
      </c>
      <c r="P2" s="71" t="s">
        <v>186</v>
      </c>
      <c r="Q2" s="36" t="s">
        <v>186</v>
      </c>
      <c r="R2" s="36" t="s">
        <v>186</v>
      </c>
      <c r="S2" s="36" t="s">
        <v>186</v>
      </c>
      <c r="T2" s="36"/>
      <c r="U2" s="36" t="s">
        <v>186</v>
      </c>
      <c r="V2" s="36" t="s">
        <v>186</v>
      </c>
      <c r="W2" s="15" t="s">
        <v>187</v>
      </c>
      <c r="X2" s="15" t="s">
        <v>188</v>
      </c>
      <c r="Y2" s="15" t="s">
        <v>189</v>
      </c>
      <c r="Z2" s="28" t="s">
        <v>190</v>
      </c>
      <c r="AA2" s="16" t="s">
        <v>191</v>
      </c>
    </row>
    <row r="3" spans="1:27" x14ac:dyDescent="0.2">
      <c r="A3" s="17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  <c r="S3" s="4"/>
      <c r="T3" s="4"/>
      <c r="U3" s="4"/>
      <c r="V3" s="4"/>
      <c r="W3" s="4"/>
      <c r="X3" s="4"/>
      <c r="Y3" s="6"/>
      <c r="Z3" s="6"/>
      <c r="AA3" s="18"/>
    </row>
    <row r="4" spans="1:27" x14ac:dyDescent="0.2">
      <c r="A4" s="19" t="s">
        <v>102</v>
      </c>
      <c r="B4" s="2" t="s">
        <v>103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41"/>
      <c r="Q4" s="33"/>
      <c r="R4" s="33"/>
      <c r="S4" s="33"/>
      <c r="T4" s="33"/>
      <c r="U4" s="33"/>
      <c r="V4" s="33">
        <v>6</v>
      </c>
      <c r="W4" s="2">
        <f>SUM(C4:V4)</f>
        <v>6</v>
      </c>
      <c r="X4" s="30">
        <f>'Specifikace služeb'!C3</f>
        <v>98.4</v>
      </c>
      <c r="Y4" s="7">
        <f>W4*X4</f>
        <v>590.40000000000009</v>
      </c>
      <c r="Z4" s="31">
        <v>21</v>
      </c>
      <c r="AA4" s="20">
        <f>Y4*(100+Z4)/100</f>
        <v>714.38400000000013</v>
      </c>
    </row>
    <row r="5" spans="1:27" x14ac:dyDescent="0.2">
      <c r="A5" s="19" t="s">
        <v>104</v>
      </c>
      <c r="B5" s="2" t="s">
        <v>105</v>
      </c>
      <c r="C5" s="34">
        <v>1</v>
      </c>
      <c r="D5" s="34"/>
      <c r="E5" s="34">
        <v>4</v>
      </c>
      <c r="F5" s="34">
        <v>1</v>
      </c>
      <c r="G5" s="34"/>
      <c r="H5" s="34"/>
      <c r="I5" s="34"/>
      <c r="J5" s="34">
        <v>4</v>
      </c>
      <c r="K5" s="34">
        <v>2</v>
      </c>
      <c r="L5" s="34"/>
      <c r="M5" s="34">
        <v>1</v>
      </c>
      <c r="N5" s="34">
        <v>1</v>
      </c>
      <c r="O5" s="34"/>
      <c r="P5" s="37"/>
      <c r="Q5" s="34"/>
      <c r="R5" s="34">
        <v>1</v>
      </c>
      <c r="S5" s="34">
        <v>1</v>
      </c>
      <c r="T5" s="34"/>
      <c r="U5" s="34"/>
      <c r="V5" s="34"/>
      <c r="W5" s="2">
        <f t="shared" ref="W5:W57" si="0">SUM(C5:V5)</f>
        <v>16</v>
      </c>
      <c r="X5" s="30">
        <f>'Specifikace služeb'!C4</f>
        <v>114</v>
      </c>
      <c r="Y5" s="7">
        <f t="shared" ref="Y5:Y62" si="1">W5*X5</f>
        <v>1824</v>
      </c>
      <c r="Z5" s="31">
        <v>21</v>
      </c>
      <c r="AA5" s="20">
        <f t="shared" ref="AA5:AA62" si="2">Y5*(100+Z5)/100</f>
        <v>2207.04</v>
      </c>
    </row>
    <row r="6" spans="1:27" x14ac:dyDescent="0.2">
      <c r="A6" s="19" t="s">
        <v>106</v>
      </c>
      <c r="B6" s="2" t="s">
        <v>105</v>
      </c>
      <c r="C6" s="34">
        <v>2</v>
      </c>
      <c r="D6" s="34">
        <v>1</v>
      </c>
      <c r="E6" s="34"/>
      <c r="F6" s="34"/>
      <c r="G6" s="34">
        <v>1</v>
      </c>
      <c r="H6" s="34"/>
      <c r="I6" s="34">
        <v>1</v>
      </c>
      <c r="J6" s="34"/>
      <c r="K6" s="34"/>
      <c r="L6" s="34"/>
      <c r="M6" s="34">
        <v>2</v>
      </c>
      <c r="N6" s="34"/>
      <c r="O6" s="34"/>
      <c r="P6" s="37"/>
      <c r="Q6" s="34"/>
      <c r="R6" s="34"/>
      <c r="S6" s="34"/>
      <c r="T6" s="34"/>
      <c r="U6" s="34"/>
      <c r="V6" s="34">
        <v>1</v>
      </c>
      <c r="W6" s="2">
        <f t="shared" si="0"/>
        <v>8</v>
      </c>
      <c r="X6" s="30">
        <f>'Specifikace služeb'!C5</f>
        <v>180</v>
      </c>
      <c r="Y6" s="7">
        <f t="shared" si="1"/>
        <v>1440</v>
      </c>
      <c r="Z6" s="31">
        <v>21</v>
      </c>
      <c r="AA6" s="20">
        <f t="shared" si="2"/>
        <v>1742.4</v>
      </c>
    </row>
    <row r="7" spans="1:27" x14ac:dyDescent="0.2">
      <c r="A7" s="19" t="s">
        <v>107</v>
      </c>
      <c r="B7" s="2" t="s">
        <v>105</v>
      </c>
      <c r="C7" s="34"/>
      <c r="D7" s="34"/>
      <c r="E7" s="34">
        <v>1</v>
      </c>
      <c r="F7" s="34"/>
      <c r="G7" s="34"/>
      <c r="H7" s="34">
        <v>1</v>
      </c>
      <c r="I7" s="34"/>
      <c r="J7" s="34">
        <v>1</v>
      </c>
      <c r="K7" s="34"/>
      <c r="L7" s="34"/>
      <c r="M7" s="34"/>
      <c r="N7" s="34"/>
      <c r="O7" s="34"/>
      <c r="P7" s="37"/>
      <c r="Q7" s="34"/>
      <c r="R7" s="34"/>
      <c r="S7" s="34"/>
      <c r="T7" s="34"/>
      <c r="U7" s="34"/>
      <c r="V7" s="34"/>
      <c r="W7" s="2">
        <f t="shared" si="0"/>
        <v>3</v>
      </c>
      <c r="X7" s="30">
        <f>'Specifikace služeb'!C6</f>
        <v>276</v>
      </c>
      <c r="Y7" s="7">
        <f t="shared" si="1"/>
        <v>828</v>
      </c>
      <c r="Z7" s="31">
        <v>21</v>
      </c>
      <c r="AA7" s="20">
        <f t="shared" si="2"/>
        <v>1001.88</v>
      </c>
    </row>
    <row r="8" spans="1:27" x14ac:dyDescent="0.2">
      <c r="A8" s="19" t="s">
        <v>108</v>
      </c>
      <c r="B8" s="2" t="s">
        <v>103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7"/>
      <c r="Q8" s="34"/>
      <c r="R8" s="34"/>
      <c r="S8" s="34"/>
      <c r="T8" s="34"/>
      <c r="U8" s="34"/>
      <c r="V8" s="34"/>
      <c r="W8" s="2">
        <f t="shared" si="0"/>
        <v>0</v>
      </c>
      <c r="X8" s="30">
        <f>'Specifikace služeb'!C7</f>
        <v>108</v>
      </c>
      <c r="Y8" s="7">
        <f t="shared" si="1"/>
        <v>0</v>
      </c>
      <c r="Z8" s="31">
        <v>21</v>
      </c>
      <c r="AA8" s="20">
        <f t="shared" si="2"/>
        <v>0</v>
      </c>
    </row>
    <row r="9" spans="1:27" x14ac:dyDescent="0.2">
      <c r="A9" s="19" t="s">
        <v>109</v>
      </c>
      <c r="B9" s="2" t="s">
        <v>103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7"/>
      <c r="Q9" s="34"/>
      <c r="R9" s="34"/>
      <c r="S9" s="34"/>
      <c r="T9" s="34"/>
      <c r="U9" s="34"/>
      <c r="V9" s="34"/>
      <c r="W9" s="2">
        <f t="shared" si="0"/>
        <v>0</v>
      </c>
      <c r="X9" s="30">
        <f>'Specifikace služeb'!C8</f>
        <v>222</v>
      </c>
      <c r="Y9" s="7">
        <f t="shared" si="1"/>
        <v>0</v>
      </c>
      <c r="Z9" s="31">
        <v>21</v>
      </c>
      <c r="AA9" s="20">
        <f t="shared" si="2"/>
        <v>0</v>
      </c>
    </row>
    <row r="10" spans="1:27" x14ac:dyDescent="0.2">
      <c r="A10" s="19" t="s">
        <v>110</v>
      </c>
      <c r="B10" s="2" t="s">
        <v>103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7"/>
      <c r="Q10" s="34"/>
      <c r="R10" s="34"/>
      <c r="S10" s="34"/>
      <c r="T10" s="34"/>
      <c r="U10" s="34"/>
      <c r="V10" s="34"/>
      <c r="W10" s="2">
        <f t="shared" si="0"/>
        <v>0</v>
      </c>
      <c r="X10" s="30">
        <f>'Specifikace služeb'!C9</f>
        <v>420</v>
      </c>
      <c r="Y10" s="7">
        <f t="shared" si="1"/>
        <v>0</v>
      </c>
      <c r="Z10" s="31">
        <v>21</v>
      </c>
      <c r="AA10" s="20">
        <f t="shared" si="2"/>
        <v>0</v>
      </c>
    </row>
    <row r="11" spans="1:27" x14ac:dyDescent="0.2">
      <c r="A11" s="19" t="s">
        <v>111</v>
      </c>
      <c r="B11" s="2" t="s">
        <v>112</v>
      </c>
      <c r="C11" s="34">
        <v>32</v>
      </c>
      <c r="D11" s="34">
        <v>7</v>
      </c>
      <c r="E11" s="34">
        <v>60</v>
      </c>
      <c r="F11" s="34">
        <v>3</v>
      </c>
      <c r="G11" s="34">
        <v>7</v>
      </c>
      <c r="H11" s="34"/>
      <c r="I11" s="34">
        <v>2</v>
      </c>
      <c r="J11" s="34">
        <v>60</v>
      </c>
      <c r="K11" s="34">
        <v>9</v>
      </c>
      <c r="L11" s="34"/>
      <c r="M11" s="34">
        <v>18</v>
      </c>
      <c r="N11" s="34">
        <v>2</v>
      </c>
      <c r="O11" s="34"/>
      <c r="P11" s="37"/>
      <c r="Q11" s="34"/>
      <c r="R11" s="34">
        <v>1</v>
      </c>
      <c r="S11" s="34">
        <v>8</v>
      </c>
      <c r="T11" s="34"/>
      <c r="U11" s="34"/>
      <c r="V11" s="34">
        <v>16</v>
      </c>
      <c r="W11" s="2">
        <f t="shared" si="0"/>
        <v>225</v>
      </c>
      <c r="X11" s="30">
        <f>'Specifikace služeb'!C10</f>
        <v>38.4</v>
      </c>
      <c r="Y11" s="7">
        <f t="shared" si="1"/>
        <v>8640</v>
      </c>
      <c r="Z11" s="31">
        <v>21</v>
      </c>
      <c r="AA11" s="20">
        <f t="shared" si="2"/>
        <v>10454.4</v>
      </c>
    </row>
    <row r="12" spans="1:27" x14ac:dyDescent="0.2">
      <c r="A12" s="19" t="s">
        <v>113</v>
      </c>
      <c r="B12" s="2" t="s">
        <v>112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7"/>
      <c r="Q12" s="34"/>
      <c r="R12" s="34"/>
      <c r="S12" s="34"/>
      <c r="T12" s="34"/>
      <c r="U12" s="34"/>
      <c r="V12" s="34"/>
      <c r="W12" s="2">
        <f t="shared" si="0"/>
        <v>0</v>
      </c>
      <c r="X12" s="30">
        <f>'Specifikace služeb'!C11</f>
        <v>40.799999999999997</v>
      </c>
      <c r="Y12" s="7">
        <f t="shared" si="1"/>
        <v>0</v>
      </c>
      <c r="Z12" s="31">
        <v>21</v>
      </c>
      <c r="AA12" s="20">
        <f t="shared" si="2"/>
        <v>0</v>
      </c>
    </row>
    <row r="13" spans="1:27" x14ac:dyDescent="0.2">
      <c r="A13" s="19" t="s">
        <v>114</v>
      </c>
      <c r="B13" s="2" t="s">
        <v>112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7"/>
      <c r="Q13" s="34"/>
      <c r="R13" s="34"/>
      <c r="S13" s="34"/>
      <c r="T13" s="34"/>
      <c r="U13" s="34"/>
      <c r="V13" s="34"/>
      <c r="W13" s="2">
        <f t="shared" si="0"/>
        <v>0</v>
      </c>
      <c r="X13" s="30">
        <f>'Specifikace služeb'!C12</f>
        <v>43.2</v>
      </c>
      <c r="Y13" s="7">
        <f t="shared" si="1"/>
        <v>0</v>
      </c>
      <c r="Z13" s="31">
        <v>21</v>
      </c>
      <c r="AA13" s="20">
        <f t="shared" si="2"/>
        <v>0</v>
      </c>
    </row>
    <row r="14" spans="1:27" x14ac:dyDescent="0.2">
      <c r="A14" s="19" t="s">
        <v>115</v>
      </c>
      <c r="B14" s="2" t="s">
        <v>112</v>
      </c>
      <c r="C14" s="34"/>
      <c r="D14" s="34"/>
      <c r="E14" s="34"/>
      <c r="F14" s="34"/>
      <c r="G14" s="34"/>
      <c r="H14" s="34">
        <v>1</v>
      </c>
      <c r="I14" s="34"/>
      <c r="J14" s="34"/>
      <c r="K14" s="34"/>
      <c r="L14" s="34"/>
      <c r="M14" s="34"/>
      <c r="N14" s="34"/>
      <c r="O14" s="34"/>
      <c r="P14" s="37"/>
      <c r="Q14" s="34"/>
      <c r="R14" s="34"/>
      <c r="S14" s="34"/>
      <c r="T14" s="34"/>
      <c r="U14" s="34"/>
      <c r="V14" s="34"/>
      <c r="W14" s="2">
        <f t="shared" si="0"/>
        <v>1</v>
      </c>
      <c r="X14" s="30">
        <f>'Specifikace služeb'!C13</f>
        <v>42</v>
      </c>
      <c r="Y14" s="7">
        <f t="shared" si="1"/>
        <v>42</v>
      </c>
      <c r="Z14" s="31">
        <v>21</v>
      </c>
      <c r="AA14" s="20">
        <f t="shared" si="2"/>
        <v>50.82</v>
      </c>
    </row>
    <row r="15" spans="1:27" x14ac:dyDescent="0.2">
      <c r="A15" s="19" t="s">
        <v>113</v>
      </c>
      <c r="B15" s="2" t="s">
        <v>112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7"/>
      <c r="Q15" s="34"/>
      <c r="R15" s="34"/>
      <c r="S15" s="34"/>
      <c r="T15" s="34"/>
      <c r="U15" s="34"/>
      <c r="V15" s="34"/>
      <c r="W15" s="2">
        <f t="shared" si="0"/>
        <v>0</v>
      </c>
      <c r="X15" s="30">
        <f>'Specifikace služeb'!C14</f>
        <v>45.6</v>
      </c>
      <c r="Y15" s="7">
        <f t="shared" si="1"/>
        <v>0</v>
      </c>
      <c r="Z15" s="31">
        <v>21</v>
      </c>
      <c r="AA15" s="20">
        <f t="shared" si="2"/>
        <v>0</v>
      </c>
    </row>
    <row r="16" spans="1:27" x14ac:dyDescent="0.2">
      <c r="A16" s="19" t="s">
        <v>114</v>
      </c>
      <c r="B16" s="2" t="s">
        <v>112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7"/>
      <c r="Q16" s="34"/>
      <c r="R16" s="34"/>
      <c r="S16" s="34"/>
      <c r="T16" s="34"/>
      <c r="U16" s="34"/>
      <c r="V16" s="34"/>
      <c r="W16" s="2">
        <f t="shared" si="0"/>
        <v>0</v>
      </c>
      <c r="X16" s="30">
        <f>'Specifikace služeb'!C15</f>
        <v>49.2</v>
      </c>
      <c r="Y16" s="7">
        <f t="shared" si="1"/>
        <v>0</v>
      </c>
      <c r="Z16" s="31">
        <v>21</v>
      </c>
      <c r="AA16" s="20">
        <f t="shared" si="2"/>
        <v>0</v>
      </c>
    </row>
    <row r="17" spans="1:27" x14ac:dyDescent="0.2">
      <c r="A17" s="19" t="s">
        <v>116</v>
      </c>
      <c r="B17" s="2" t="s">
        <v>103</v>
      </c>
      <c r="C17" s="34">
        <v>73</v>
      </c>
      <c r="D17" s="34">
        <v>5</v>
      </c>
      <c r="E17" s="34">
        <v>54</v>
      </c>
      <c r="F17" s="34"/>
      <c r="G17" s="34">
        <v>5</v>
      </c>
      <c r="H17" s="34"/>
      <c r="I17" s="34">
        <v>1</v>
      </c>
      <c r="J17" s="34">
        <v>54</v>
      </c>
      <c r="K17" s="34">
        <v>9</v>
      </c>
      <c r="L17" s="34"/>
      <c r="M17" s="34">
        <v>17</v>
      </c>
      <c r="N17" s="34">
        <v>6</v>
      </c>
      <c r="O17" s="34"/>
      <c r="P17" s="37"/>
      <c r="Q17" s="34"/>
      <c r="R17" s="34">
        <v>3</v>
      </c>
      <c r="S17" s="34">
        <v>31</v>
      </c>
      <c r="T17" s="34"/>
      <c r="U17" s="34"/>
      <c r="V17" s="34"/>
      <c r="W17" s="2">
        <f t="shared" si="0"/>
        <v>258</v>
      </c>
      <c r="X17" s="30">
        <f>'Specifikace služeb'!C16</f>
        <v>24</v>
      </c>
      <c r="Y17" s="7">
        <f t="shared" si="1"/>
        <v>6192</v>
      </c>
      <c r="Z17" s="31">
        <v>21</v>
      </c>
      <c r="AA17" s="20">
        <f t="shared" si="2"/>
        <v>7492.32</v>
      </c>
    </row>
    <row r="18" spans="1:27" x14ac:dyDescent="0.2">
      <c r="A18" s="21" t="s">
        <v>117</v>
      </c>
      <c r="B18" s="2" t="s">
        <v>103</v>
      </c>
      <c r="C18" s="34"/>
      <c r="D18" s="34"/>
      <c r="E18" s="34"/>
      <c r="F18" s="34"/>
      <c r="G18" s="34"/>
      <c r="H18" s="34">
        <v>1</v>
      </c>
      <c r="I18" s="34">
        <v>1</v>
      </c>
      <c r="J18" s="34"/>
      <c r="K18" s="34"/>
      <c r="L18" s="34"/>
      <c r="M18" s="34">
        <v>1</v>
      </c>
      <c r="N18" s="34"/>
      <c r="O18" s="34"/>
      <c r="P18" s="37"/>
      <c r="Q18" s="34"/>
      <c r="R18" s="34"/>
      <c r="S18" s="34"/>
      <c r="T18" s="34"/>
      <c r="U18" s="34"/>
      <c r="V18" s="34"/>
      <c r="W18" s="2">
        <f t="shared" si="0"/>
        <v>3</v>
      </c>
      <c r="X18" s="30">
        <f>'Specifikace služeb'!C17</f>
        <v>26.4</v>
      </c>
      <c r="Y18" s="7">
        <f t="shared" si="1"/>
        <v>79.199999999999989</v>
      </c>
      <c r="Z18" s="31">
        <v>21</v>
      </c>
      <c r="AA18" s="20">
        <f t="shared" si="2"/>
        <v>95.831999999999994</v>
      </c>
    </row>
    <row r="19" spans="1:27" x14ac:dyDescent="0.2">
      <c r="A19" s="34" t="s">
        <v>118</v>
      </c>
      <c r="B19" s="2" t="s">
        <v>103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7"/>
      <c r="Q19" s="34"/>
      <c r="R19" s="34"/>
      <c r="S19" s="34"/>
      <c r="T19" s="34"/>
      <c r="U19" s="34"/>
      <c r="V19" s="34">
        <v>1</v>
      </c>
      <c r="W19" s="2">
        <f t="shared" si="0"/>
        <v>1</v>
      </c>
      <c r="X19" s="30">
        <f>'Specifikace služeb'!C18</f>
        <v>60</v>
      </c>
      <c r="Y19" s="7">
        <f t="shared" si="1"/>
        <v>60</v>
      </c>
      <c r="Z19" s="31">
        <v>21</v>
      </c>
      <c r="AA19" s="20">
        <f t="shared" si="2"/>
        <v>72.599999999999994</v>
      </c>
    </row>
    <row r="20" spans="1:27" x14ac:dyDescent="0.2">
      <c r="A20" s="47" t="s">
        <v>119</v>
      </c>
      <c r="B20" s="2" t="s">
        <v>103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7"/>
      <c r="Q20" s="34"/>
      <c r="R20" s="34"/>
      <c r="S20" s="34"/>
      <c r="T20" s="34"/>
      <c r="U20" s="34"/>
      <c r="V20" s="34"/>
      <c r="W20" s="2">
        <f t="shared" si="0"/>
        <v>0</v>
      </c>
      <c r="X20" s="30">
        <f>'Specifikace služeb'!C19</f>
        <v>48</v>
      </c>
      <c r="Y20" s="7">
        <f t="shared" si="1"/>
        <v>0</v>
      </c>
      <c r="Z20" s="31">
        <v>21</v>
      </c>
      <c r="AA20" s="20">
        <f t="shared" si="2"/>
        <v>0</v>
      </c>
    </row>
    <row r="21" spans="1:27" x14ac:dyDescent="0.2">
      <c r="A21" s="47" t="s">
        <v>120</v>
      </c>
      <c r="B21" s="2" t="s">
        <v>103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7"/>
      <c r="Q21" s="34"/>
      <c r="R21" s="34"/>
      <c r="S21" s="34"/>
      <c r="T21" s="34"/>
      <c r="U21" s="34"/>
      <c r="V21" s="34"/>
      <c r="W21" s="2">
        <f t="shared" si="0"/>
        <v>0</v>
      </c>
      <c r="X21" s="30">
        <f>'Specifikace služeb'!C20</f>
        <v>54</v>
      </c>
      <c r="Y21" s="7">
        <f t="shared" si="1"/>
        <v>0</v>
      </c>
      <c r="Z21" s="31">
        <v>21</v>
      </c>
      <c r="AA21" s="20">
        <f t="shared" si="2"/>
        <v>0</v>
      </c>
    </row>
    <row r="22" spans="1:27" x14ac:dyDescent="0.2">
      <c r="A22" s="44" t="s">
        <v>121</v>
      </c>
      <c r="B22" s="2" t="s">
        <v>103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7"/>
      <c r="Q22" s="34"/>
      <c r="R22" s="34"/>
      <c r="S22" s="34"/>
      <c r="T22" s="34"/>
      <c r="U22" s="34"/>
      <c r="V22" s="34"/>
      <c r="W22" s="2">
        <f t="shared" si="0"/>
        <v>0</v>
      </c>
      <c r="X22" s="30">
        <f>'Specifikace služeb'!C21</f>
        <v>60</v>
      </c>
      <c r="Y22" s="7">
        <f t="shared" si="1"/>
        <v>0</v>
      </c>
      <c r="Z22" s="31">
        <v>21</v>
      </c>
      <c r="AA22" s="20">
        <f t="shared" si="2"/>
        <v>0</v>
      </c>
    </row>
    <row r="23" spans="1:27" x14ac:dyDescent="0.2">
      <c r="A23" s="34" t="s">
        <v>122</v>
      </c>
      <c r="B23" s="2" t="s">
        <v>103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7"/>
      <c r="Q23" s="34"/>
      <c r="R23" s="34"/>
      <c r="S23" s="34"/>
      <c r="T23" s="34"/>
      <c r="U23" s="34"/>
      <c r="V23" s="34"/>
      <c r="W23" s="2">
        <f t="shared" si="0"/>
        <v>0</v>
      </c>
      <c r="X23" s="30">
        <f>'Specifikace služeb'!C22</f>
        <v>56.4</v>
      </c>
      <c r="Y23" s="7">
        <f t="shared" si="1"/>
        <v>0</v>
      </c>
      <c r="Z23" s="31">
        <v>21</v>
      </c>
      <c r="AA23" s="20">
        <f t="shared" si="2"/>
        <v>0</v>
      </c>
    </row>
    <row r="24" spans="1:27" x14ac:dyDescent="0.2">
      <c r="A24" s="34" t="s">
        <v>123</v>
      </c>
      <c r="B24" s="2" t="s">
        <v>103</v>
      </c>
      <c r="C24" s="34"/>
      <c r="D24" s="34">
        <v>1</v>
      </c>
      <c r="E24" s="34">
        <v>4</v>
      </c>
      <c r="F24" s="34"/>
      <c r="G24" s="34">
        <v>1</v>
      </c>
      <c r="H24" s="34"/>
      <c r="I24" s="34"/>
      <c r="J24" s="34">
        <v>4</v>
      </c>
      <c r="K24" s="34"/>
      <c r="L24" s="34"/>
      <c r="M24" s="34">
        <v>1</v>
      </c>
      <c r="N24" s="34">
        <v>1</v>
      </c>
      <c r="O24" s="34"/>
      <c r="P24" s="37"/>
      <c r="Q24" s="34"/>
      <c r="R24" s="34"/>
      <c r="S24" s="34"/>
      <c r="T24" s="34"/>
      <c r="U24" s="34"/>
      <c r="V24" s="34"/>
      <c r="W24" s="2">
        <f t="shared" si="0"/>
        <v>12</v>
      </c>
      <c r="X24" s="30">
        <f>'Specifikace služeb'!C23</f>
        <v>48</v>
      </c>
      <c r="Y24" s="7">
        <f t="shared" si="1"/>
        <v>576</v>
      </c>
      <c r="Z24" s="31">
        <v>21</v>
      </c>
      <c r="AA24" s="20">
        <f t="shared" si="2"/>
        <v>696.96</v>
      </c>
    </row>
    <row r="25" spans="1:27" x14ac:dyDescent="0.2">
      <c r="A25" s="34" t="s">
        <v>120</v>
      </c>
      <c r="B25" s="2" t="s">
        <v>103</v>
      </c>
      <c r="C25" s="34"/>
      <c r="D25" s="34"/>
      <c r="E25" s="34"/>
      <c r="F25" s="34">
        <v>1</v>
      </c>
      <c r="G25" s="34"/>
      <c r="H25" s="34"/>
      <c r="I25" s="34">
        <v>1</v>
      </c>
      <c r="J25" s="34"/>
      <c r="K25" s="34"/>
      <c r="L25" s="34"/>
      <c r="M25" s="34">
        <v>1</v>
      </c>
      <c r="N25" s="34"/>
      <c r="O25" s="34"/>
      <c r="P25" s="37"/>
      <c r="Q25" s="34"/>
      <c r="R25" s="34"/>
      <c r="S25" s="34"/>
      <c r="T25" s="34"/>
      <c r="U25" s="34"/>
      <c r="V25" s="34"/>
      <c r="W25" s="2">
        <f t="shared" si="0"/>
        <v>3</v>
      </c>
      <c r="X25" s="30">
        <f>'Specifikace služeb'!C24</f>
        <v>52.8</v>
      </c>
      <c r="Y25" s="7">
        <f t="shared" si="1"/>
        <v>158.39999999999998</v>
      </c>
      <c r="Z25" s="31">
        <v>21</v>
      </c>
      <c r="AA25" s="20">
        <f t="shared" si="2"/>
        <v>191.66399999999999</v>
      </c>
    </row>
    <row r="26" spans="1:27" x14ac:dyDescent="0.2">
      <c r="A26" s="47" t="s">
        <v>124</v>
      </c>
      <c r="B26" s="2" t="s">
        <v>103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7"/>
      <c r="Q26" s="34"/>
      <c r="R26" s="34"/>
      <c r="S26" s="34"/>
      <c r="T26" s="34"/>
      <c r="U26" s="34"/>
      <c r="V26" s="34"/>
      <c r="W26" s="2">
        <f t="shared" si="0"/>
        <v>0</v>
      </c>
      <c r="X26" s="30">
        <f>'Specifikace služeb'!C25</f>
        <v>56.4</v>
      </c>
      <c r="Y26" s="7">
        <f t="shared" si="1"/>
        <v>0</v>
      </c>
      <c r="Z26" s="31">
        <v>21</v>
      </c>
      <c r="AA26" s="20">
        <f t="shared" si="2"/>
        <v>0</v>
      </c>
    </row>
    <row r="27" spans="1:27" x14ac:dyDescent="0.2">
      <c r="A27" s="47" t="s">
        <v>120</v>
      </c>
      <c r="B27" s="2" t="s">
        <v>103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7"/>
      <c r="Q27" s="34"/>
      <c r="R27" s="34"/>
      <c r="S27" s="34"/>
      <c r="T27" s="34"/>
      <c r="U27" s="34"/>
      <c r="V27" s="34"/>
      <c r="W27" s="2">
        <f t="shared" si="0"/>
        <v>0</v>
      </c>
      <c r="X27" s="30">
        <f>'Specifikace služeb'!C26</f>
        <v>60</v>
      </c>
      <c r="Y27" s="7">
        <f t="shared" si="1"/>
        <v>0</v>
      </c>
      <c r="Z27" s="31">
        <v>21</v>
      </c>
      <c r="AA27" s="20">
        <f t="shared" si="2"/>
        <v>0</v>
      </c>
    </row>
    <row r="28" spans="1:27" x14ac:dyDescent="0.2">
      <c r="A28" s="47" t="s">
        <v>125</v>
      </c>
      <c r="B28" s="2" t="s">
        <v>103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7"/>
      <c r="Q28" s="34"/>
      <c r="R28" s="34"/>
      <c r="S28" s="34"/>
      <c r="T28" s="34"/>
      <c r="U28" s="34"/>
      <c r="V28" s="34"/>
      <c r="W28" s="2">
        <f t="shared" si="0"/>
        <v>0</v>
      </c>
      <c r="X28" s="30">
        <f>'Specifikace služeb'!C27</f>
        <v>50.4</v>
      </c>
      <c r="Y28" s="7">
        <f t="shared" si="1"/>
        <v>0</v>
      </c>
      <c r="Z28" s="31">
        <v>21</v>
      </c>
      <c r="AA28" s="20">
        <f t="shared" si="2"/>
        <v>0</v>
      </c>
    </row>
    <row r="29" spans="1:27" x14ac:dyDescent="0.2">
      <c r="A29" s="44" t="s">
        <v>126</v>
      </c>
      <c r="B29" s="2" t="s">
        <v>127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>
        <v>6</v>
      </c>
      <c r="P29" s="37"/>
      <c r="Q29" s="34">
        <v>4</v>
      </c>
      <c r="R29" s="34"/>
      <c r="S29" s="34"/>
      <c r="T29" s="34"/>
      <c r="U29" s="34">
        <v>7</v>
      </c>
      <c r="V29" s="34"/>
      <c r="W29" s="2">
        <f t="shared" si="0"/>
        <v>17</v>
      </c>
      <c r="X29" s="30">
        <f>'Specifikace služeb'!C28</f>
        <v>72</v>
      </c>
      <c r="Y29" s="7">
        <f t="shared" si="1"/>
        <v>1224</v>
      </c>
      <c r="Z29" s="31">
        <v>21</v>
      </c>
      <c r="AA29" s="20">
        <f t="shared" si="2"/>
        <v>1481.04</v>
      </c>
    </row>
    <row r="30" spans="1:27" ht="25.5" x14ac:dyDescent="0.2">
      <c r="A30" s="68" t="s">
        <v>128</v>
      </c>
      <c r="B30" s="2" t="s">
        <v>129</v>
      </c>
      <c r="C30" s="34">
        <v>24</v>
      </c>
      <c r="D30" s="34">
        <v>20</v>
      </c>
      <c r="E30" s="34">
        <v>38</v>
      </c>
      <c r="F30" s="34">
        <v>3</v>
      </c>
      <c r="G30" s="34">
        <v>20</v>
      </c>
      <c r="H30" s="34"/>
      <c r="I30" s="34">
        <v>6</v>
      </c>
      <c r="J30" s="34">
        <v>38</v>
      </c>
      <c r="K30" s="34">
        <v>16</v>
      </c>
      <c r="L30" s="34"/>
      <c r="M30" s="34">
        <v>18</v>
      </c>
      <c r="N30" s="34">
        <v>10</v>
      </c>
      <c r="O30" s="34"/>
      <c r="P30" s="37"/>
      <c r="Q30" s="34"/>
      <c r="R30" s="34">
        <v>6</v>
      </c>
      <c r="S30" s="34">
        <v>6</v>
      </c>
      <c r="T30" s="34"/>
      <c r="U30" s="34"/>
      <c r="V30" s="34">
        <v>42</v>
      </c>
      <c r="W30" s="2">
        <f t="shared" si="0"/>
        <v>247</v>
      </c>
      <c r="X30" s="30">
        <f>'Specifikace služeb'!C29</f>
        <v>15.6</v>
      </c>
      <c r="Y30" s="7">
        <f t="shared" si="1"/>
        <v>3853.2</v>
      </c>
      <c r="Z30" s="31">
        <v>21</v>
      </c>
      <c r="AA30" s="20">
        <f t="shared" si="2"/>
        <v>4662.3719999999994</v>
      </c>
    </row>
    <row r="31" spans="1:27" x14ac:dyDescent="0.2">
      <c r="A31" s="34" t="s">
        <v>130</v>
      </c>
      <c r="B31" s="2" t="s">
        <v>129</v>
      </c>
      <c r="C31" s="34"/>
      <c r="D31" s="34">
        <v>20</v>
      </c>
      <c r="E31" s="34">
        <v>38</v>
      </c>
      <c r="F31" s="34">
        <v>3</v>
      </c>
      <c r="G31" s="34">
        <v>20</v>
      </c>
      <c r="H31" s="34">
        <v>6</v>
      </c>
      <c r="I31" s="34">
        <v>6</v>
      </c>
      <c r="J31" s="34">
        <v>38</v>
      </c>
      <c r="K31" s="34">
        <v>20</v>
      </c>
      <c r="L31" s="34"/>
      <c r="M31" s="34">
        <v>26</v>
      </c>
      <c r="N31" s="34"/>
      <c r="O31" s="34"/>
      <c r="P31" s="37"/>
      <c r="Q31" s="34"/>
      <c r="R31" s="34"/>
      <c r="S31" s="34">
        <v>6</v>
      </c>
      <c r="T31" s="34"/>
      <c r="U31" s="34"/>
      <c r="V31" s="34">
        <v>12</v>
      </c>
      <c r="W31" s="2">
        <f t="shared" si="0"/>
        <v>195</v>
      </c>
      <c r="X31" s="30">
        <f>'Specifikace služeb'!C30</f>
        <v>24</v>
      </c>
      <c r="Y31" s="7">
        <f t="shared" si="1"/>
        <v>4680</v>
      </c>
      <c r="Z31" s="31">
        <v>21</v>
      </c>
      <c r="AA31" s="20">
        <f t="shared" si="2"/>
        <v>5662.8</v>
      </c>
    </row>
    <row r="32" spans="1:27" x14ac:dyDescent="0.2">
      <c r="A32" s="47" t="s">
        <v>131</v>
      </c>
      <c r="B32" s="2" t="s">
        <v>129</v>
      </c>
      <c r="C32" s="34">
        <v>24</v>
      </c>
      <c r="D32" s="34"/>
      <c r="E32" s="34"/>
      <c r="F32" s="34"/>
      <c r="G32" s="34"/>
      <c r="H32" s="34">
        <v>1</v>
      </c>
      <c r="I32" s="34">
        <v>6</v>
      </c>
      <c r="J32" s="34"/>
      <c r="K32" s="34">
        <v>1</v>
      </c>
      <c r="L32" s="34"/>
      <c r="M32" s="34"/>
      <c r="N32" s="34"/>
      <c r="O32" s="34"/>
      <c r="P32" s="37"/>
      <c r="Q32" s="34"/>
      <c r="R32" s="34"/>
      <c r="S32" s="34">
        <v>6</v>
      </c>
      <c r="T32" s="34"/>
      <c r="U32" s="34"/>
      <c r="V32" s="34"/>
      <c r="W32" s="2">
        <f t="shared" si="0"/>
        <v>38</v>
      </c>
      <c r="X32" s="30">
        <f>'Specifikace služeb'!C31</f>
        <v>15.6</v>
      </c>
      <c r="Y32" s="7">
        <f t="shared" si="1"/>
        <v>592.79999999999995</v>
      </c>
      <c r="Z32" s="31">
        <v>21</v>
      </c>
      <c r="AA32" s="20">
        <f t="shared" si="2"/>
        <v>717.2879999999999</v>
      </c>
    </row>
    <row r="33" spans="1:27" x14ac:dyDescent="0.2">
      <c r="A33" s="47" t="s">
        <v>192</v>
      </c>
      <c r="B33" s="2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5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</row>
    <row r="34" spans="1:27" x14ac:dyDescent="0.2">
      <c r="A34" s="34" t="s">
        <v>133</v>
      </c>
      <c r="B34" s="2" t="s">
        <v>129</v>
      </c>
      <c r="C34" s="34">
        <v>84</v>
      </c>
      <c r="D34" s="34">
        <v>62</v>
      </c>
      <c r="E34" s="34">
        <v>312</v>
      </c>
      <c r="F34" s="34">
        <v>14</v>
      </c>
      <c r="G34" s="34">
        <v>74</v>
      </c>
      <c r="H34" s="34">
        <v>3</v>
      </c>
      <c r="I34" s="34">
        <v>7</v>
      </c>
      <c r="J34" s="34">
        <v>312</v>
      </c>
      <c r="K34" s="34">
        <v>58</v>
      </c>
      <c r="L34" s="34"/>
      <c r="M34" s="34">
        <v>90</v>
      </c>
      <c r="N34" s="34">
        <v>6</v>
      </c>
      <c r="O34" s="34"/>
      <c r="P34" s="5"/>
      <c r="Q34" s="34"/>
      <c r="R34" s="34">
        <v>3</v>
      </c>
      <c r="S34" s="34">
        <v>27</v>
      </c>
      <c r="T34" s="34"/>
      <c r="U34" s="34"/>
      <c r="V34" s="34"/>
      <c r="W34" s="2">
        <f t="shared" si="0"/>
        <v>1052</v>
      </c>
      <c r="X34" s="30">
        <f>'Specifikace služeb'!C33</f>
        <v>12</v>
      </c>
      <c r="Y34" s="7">
        <f t="shared" si="1"/>
        <v>12624</v>
      </c>
      <c r="Z34" s="31">
        <v>21</v>
      </c>
      <c r="AA34" s="20">
        <f t="shared" si="2"/>
        <v>15275.04</v>
      </c>
    </row>
    <row r="35" spans="1:27" x14ac:dyDescent="0.2">
      <c r="A35" s="34" t="s">
        <v>134</v>
      </c>
      <c r="B35" s="2" t="s">
        <v>129</v>
      </c>
      <c r="C35" s="34">
        <v>22</v>
      </c>
      <c r="D35" s="34">
        <v>12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5"/>
      <c r="Q35" s="34"/>
      <c r="R35" s="34"/>
      <c r="S35" s="34"/>
      <c r="T35" s="34"/>
      <c r="U35" s="34"/>
      <c r="V35" s="34"/>
      <c r="W35" s="2">
        <f t="shared" si="0"/>
        <v>34</v>
      </c>
      <c r="X35" s="30">
        <f>'Specifikace služeb'!C34</f>
        <v>14.4</v>
      </c>
      <c r="Y35" s="7">
        <f t="shared" si="1"/>
        <v>489.6</v>
      </c>
      <c r="Z35" s="31">
        <v>21</v>
      </c>
      <c r="AA35" s="20">
        <f t="shared" si="2"/>
        <v>592.41600000000005</v>
      </c>
    </row>
    <row r="36" spans="1:27" x14ac:dyDescent="0.2">
      <c r="A36" s="34" t="s">
        <v>135</v>
      </c>
      <c r="B36" s="2" t="s">
        <v>129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5"/>
      <c r="Q36" s="34"/>
      <c r="R36" s="34"/>
      <c r="S36" s="34"/>
      <c r="T36" s="34"/>
      <c r="U36" s="34"/>
      <c r="V36" s="34"/>
      <c r="W36" s="2">
        <f t="shared" si="0"/>
        <v>0</v>
      </c>
      <c r="X36" s="30">
        <f>'Specifikace služeb'!C35</f>
        <v>18</v>
      </c>
      <c r="Y36" s="7">
        <f t="shared" si="1"/>
        <v>0</v>
      </c>
      <c r="Z36" s="31">
        <v>21</v>
      </c>
      <c r="AA36" s="20">
        <f t="shared" si="2"/>
        <v>0</v>
      </c>
    </row>
    <row r="37" spans="1:27" x14ac:dyDescent="0.2">
      <c r="A37" s="34" t="s">
        <v>136</v>
      </c>
      <c r="B37" s="2" t="s">
        <v>129</v>
      </c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7"/>
      <c r="Q37" s="34"/>
      <c r="R37" s="34"/>
      <c r="S37" s="34"/>
      <c r="T37" s="34"/>
      <c r="U37" s="34"/>
      <c r="V37" s="34"/>
      <c r="W37" s="2">
        <f t="shared" si="0"/>
        <v>0</v>
      </c>
      <c r="X37" s="30">
        <f>'Specifikace služeb'!C36</f>
        <v>14.4</v>
      </c>
      <c r="Y37" s="7">
        <f t="shared" si="1"/>
        <v>0</v>
      </c>
      <c r="Z37" s="31">
        <v>21</v>
      </c>
      <c r="AA37" s="20">
        <f t="shared" si="2"/>
        <v>0</v>
      </c>
    </row>
    <row r="38" spans="1:27" x14ac:dyDescent="0.2">
      <c r="A38" s="34" t="s">
        <v>137</v>
      </c>
      <c r="B38" s="2" t="s">
        <v>129</v>
      </c>
      <c r="C38" s="34">
        <v>151</v>
      </c>
      <c r="D38" s="34">
        <v>23</v>
      </c>
      <c r="E38" s="34">
        <v>180</v>
      </c>
      <c r="F38" s="34">
        <v>5</v>
      </c>
      <c r="G38" s="34">
        <v>23</v>
      </c>
      <c r="H38" s="34">
        <v>1</v>
      </c>
      <c r="I38" s="34">
        <v>8</v>
      </c>
      <c r="J38" s="34">
        <v>180</v>
      </c>
      <c r="K38" s="34">
        <v>37</v>
      </c>
      <c r="L38" s="34"/>
      <c r="M38" s="34">
        <v>67</v>
      </c>
      <c r="N38" s="34">
        <v>4</v>
      </c>
      <c r="O38" s="34"/>
      <c r="P38" s="37"/>
      <c r="Q38" s="34"/>
      <c r="R38" s="34">
        <v>9</v>
      </c>
      <c r="S38" s="34">
        <v>30</v>
      </c>
      <c r="T38" s="34"/>
      <c r="U38" s="34"/>
      <c r="V38" s="34">
        <v>31</v>
      </c>
      <c r="W38" s="2">
        <f t="shared" si="0"/>
        <v>749</v>
      </c>
      <c r="X38" s="30">
        <f>'Specifikace služeb'!C37</f>
        <v>13.2</v>
      </c>
      <c r="Y38" s="7">
        <f t="shared" si="1"/>
        <v>9886.7999999999993</v>
      </c>
      <c r="Z38" s="31">
        <v>21</v>
      </c>
      <c r="AA38" s="20">
        <f t="shared" si="2"/>
        <v>11963.027999999998</v>
      </c>
    </row>
    <row r="39" spans="1:27" x14ac:dyDescent="0.2">
      <c r="A39" s="34" t="s">
        <v>138</v>
      </c>
      <c r="B39" s="2" t="s">
        <v>129</v>
      </c>
      <c r="C39" s="34">
        <v>1</v>
      </c>
      <c r="D39" s="34">
        <v>1</v>
      </c>
      <c r="E39" s="34"/>
      <c r="F39" s="34"/>
      <c r="G39" s="34">
        <v>1</v>
      </c>
      <c r="H39" s="34"/>
      <c r="I39" s="34"/>
      <c r="J39" s="34"/>
      <c r="K39" s="34"/>
      <c r="L39" s="34"/>
      <c r="M39" s="34"/>
      <c r="N39" s="34"/>
      <c r="O39" s="34">
        <v>6</v>
      </c>
      <c r="P39" s="37">
        <v>5</v>
      </c>
      <c r="Q39" s="34">
        <v>4</v>
      </c>
      <c r="R39" s="34"/>
      <c r="S39" s="34">
        <v>1</v>
      </c>
      <c r="T39" s="34"/>
      <c r="U39" s="34">
        <v>7</v>
      </c>
      <c r="V39" s="34">
        <v>5</v>
      </c>
      <c r="W39" s="2">
        <f t="shared" si="0"/>
        <v>31</v>
      </c>
      <c r="X39" s="30">
        <f>'Specifikace služeb'!C38</f>
        <v>120</v>
      </c>
      <c r="Y39" s="7">
        <f t="shared" si="1"/>
        <v>3720</v>
      </c>
      <c r="Z39" s="31">
        <v>21</v>
      </c>
      <c r="AA39" s="20">
        <f t="shared" si="2"/>
        <v>4501.2</v>
      </c>
    </row>
    <row r="40" spans="1:27" x14ac:dyDescent="0.2">
      <c r="A40" s="34" t="s">
        <v>139</v>
      </c>
      <c r="B40" s="2" t="s">
        <v>129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7"/>
      <c r="Q40" s="34"/>
      <c r="R40" s="34"/>
      <c r="S40" s="34"/>
      <c r="T40" s="34"/>
      <c r="U40" s="34"/>
      <c r="V40" s="34"/>
      <c r="W40" s="2">
        <f t="shared" si="0"/>
        <v>0</v>
      </c>
      <c r="X40" s="30">
        <f>'Specifikace služeb'!C39</f>
        <v>24</v>
      </c>
      <c r="Y40" s="7">
        <f t="shared" si="1"/>
        <v>0</v>
      </c>
      <c r="Z40" s="31">
        <v>21</v>
      </c>
      <c r="AA40" s="20">
        <f t="shared" si="2"/>
        <v>0</v>
      </c>
    </row>
    <row r="41" spans="1:27" x14ac:dyDescent="0.2">
      <c r="A41" s="34" t="s">
        <v>140</v>
      </c>
      <c r="B41" s="2" t="s">
        <v>129</v>
      </c>
      <c r="C41" s="34"/>
      <c r="D41" s="34">
        <v>12</v>
      </c>
      <c r="E41" s="34"/>
      <c r="F41" s="34">
        <v>2</v>
      </c>
      <c r="G41" s="34">
        <v>12</v>
      </c>
      <c r="H41" s="34"/>
      <c r="I41" s="34"/>
      <c r="J41" s="34"/>
      <c r="K41" s="34">
        <v>8</v>
      </c>
      <c r="L41" s="34"/>
      <c r="M41" s="34">
        <v>6</v>
      </c>
      <c r="N41" s="34"/>
      <c r="O41" s="34"/>
      <c r="P41" s="37"/>
      <c r="Q41" s="34"/>
      <c r="R41" s="34"/>
      <c r="S41" s="34">
        <v>6</v>
      </c>
      <c r="T41" s="34"/>
      <c r="U41" s="34"/>
      <c r="V41" s="34">
        <v>2</v>
      </c>
      <c r="W41" s="2">
        <f t="shared" si="0"/>
        <v>48</v>
      </c>
      <c r="X41" s="30">
        <f>'Specifikace služeb'!C40</f>
        <v>36</v>
      </c>
      <c r="Y41" s="7">
        <f t="shared" si="1"/>
        <v>1728</v>
      </c>
      <c r="Z41" s="31">
        <v>21</v>
      </c>
      <c r="AA41" s="20">
        <f t="shared" si="2"/>
        <v>2090.88</v>
      </c>
    </row>
    <row r="42" spans="1:27" x14ac:dyDescent="0.2">
      <c r="A42" s="34" t="s">
        <v>141</v>
      </c>
      <c r="B42" s="2" t="s">
        <v>129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7"/>
      <c r="Q42" s="34"/>
      <c r="R42" s="34"/>
      <c r="S42" s="34"/>
      <c r="T42" s="34"/>
      <c r="U42" s="34"/>
      <c r="V42" s="34"/>
      <c r="W42" s="2">
        <f t="shared" si="0"/>
        <v>0</v>
      </c>
      <c r="X42" s="30">
        <f>'Specifikace služeb'!C41</f>
        <v>48</v>
      </c>
      <c r="Y42" s="7">
        <f t="shared" si="1"/>
        <v>0</v>
      </c>
      <c r="Z42" s="31">
        <v>21</v>
      </c>
      <c r="AA42" s="20">
        <f t="shared" si="2"/>
        <v>0</v>
      </c>
    </row>
    <row r="43" spans="1:27" x14ac:dyDescent="0.2">
      <c r="A43" s="34" t="s">
        <v>142</v>
      </c>
      <c r="B43" s="2" t="s">
        <v>129</v>
      </c>
      <c r="C43" s="34"/>
      <c r="D43" s="34"/>
      <c r="E43" s="34"/>
      <c r="F43" s="34">
        <v>1</v>
      </c>
      <c r="G43" s="34"/>
      <c r="H43" s="34"/>
      <c r="I43" s="34"/>
      <c r="J43" s="34"/>
      <c r="K43" s="34"/>
      <c r="L43" s="34"/>
      <c r="M43" s="34"/>
      <c r="N43" s="34"/>
      <c r="O43" s="34"/>
      <c r="P43" s="37"/>
      <c r="Q43" s="34"/>
      <c r="R43" s="34"/>
      <c r="S43" s="34"/>
      <c r="T43" s="34"/>
      <c r="U43" s="34"/>
      <c r="V43" s="34"/>
      <c r="W43" s="2">
        <f t="shared" si="0"/>
        <v>1</v>
      </c>
      <c r="X43" s="30">
        <f>'Specifikace služeb'!C42</f>
        <v>7.2</v>
      </c>
      <c r="Y43" s="7">
        <f t="shared" si="1"/>
        <v>7.2</v>
      </c>
      <c r="Z43" s="31">
        <v>21</v>
      </c>
      <c r="AA43" s="20">
        <f t="shared" si="2"/>
        <v>8.7119999999999997</v>
      </c>
    </row>
    <row r="44" spans="1:27" ht="25.5" x14ac:dyDescent="0.2">
      <c r="A44" s="68" t="s">
        <v>143</v>
      </c>
      <c r="B44" s="2" t="s">
        <v>103</v>
      </c>
      <c r="C44" s="34">
        <v>3</v>
      </c>
      <c r="D44" s="34">
        <v>1</v>
      </c>
      <c r="E44" s="34">
        <v>5</v>
      </c>
      <c r="F44" s="34">
        <v>1</v>
      </c>
      <c r="G44" s="34">
        <v>1</v>
      </c>
      <c r="H44" s="34">
        <v>1</v>
      </c>
      <c r="I44" s="34">
        <v>1</v>
      </c>
      <c r="J44" s="34">
        <v>5</v>
      </c>
      <c r="K44" s="34">
        <v>2</v>
      </c>
      <c r="L44" s="34"/>
      <c r="M44" s="34">
        <v>3</v>
      </c>
      <c r="N44" s="34">
        <v>1</v>
      </c>
      <c r="O44" s="34"/>
      <c r="P44" s="37"/>
      <c r="Q44" s="34"/>
      <c r="R44" s="34">
        <v>1</v>
      </c>
      <c r="S44" s="34">
        <v>1</v>
      </c>
      <c r="T44" s="34"/>
      <c r="U44" s="34"/>
      <c r="V44" s="34">
        <v>8</v>
      </c>
      <c r="W44" s="2">
        <f t="shared" si="0"/>
        <v>34</v>
      </c>
      <c r="X44" s="30">
        <f>'Specifikace služeb'!C43</f>
        <v>36</v>
      </c>
      <c r="Y44" s="7">
        <f t="shared" si="1"/>
        <v>1224</v>
      </c>
      <c r="Z44" s="31">
        <v>21</v>
      </c>
      <c r="AA44" s="20">
        <f t="shared" si="2"/>
        <v>1481.04</v>
      </c>
    </row>
    <row r="45" spans="1:27" x14ac:dyDescent="0.2">
      <c r="A45" s="53" t="s">
        <v>144</v>
      </c>
      <c r="B45" s="2" t="s">
        <v>103</v>
      </c>
      <c r="C45" s="34">
        <v>23</v>
      </c>
      <c r="D45" s="34"/>
      <c r="E45" s="34">
        <v>27</v>
      </c>
      <c r="F45" s="34"/>
      <c r="G45" s="34"/>
      <c r="H45" s="34"/>
      <c r="I45" s="34">
        <v>2</v>
      </c>
      <c r="J45" s="34">
        <v>27</v>
      </c>
      <c r="K45" s="34"/>
      <c r="L45" s="34"/>
      <c r="M45" s="34">
        <v>11</v>
      </c>
      <c r="N45" s="34"/>
      <c r="O45" s="34"/>
      <c r="P45" s="37"/>
      <c r="Q45" s="34"/>
      <c r="R45" s="34"/>
      <c r="S45" s="34"/>
      <c r="T45" s="34"/>
      <c r="U45" s="34"/>
      <c r="V45" s="34">
        <v>3</v>
      </c>
      <c r="W45" s="2">
        <f t="shared" si="0"/>
        <v>93</v>
      </c>
      <c r="X45" s="30">
        <f>'Specifikace služeb'!C44</f>
        <v>30</v>
      </c>
      <c r="Y45" s="7">
        <f t="shared" si="1"/>
        <v>2790</v>
      </c>
      <c r="Z45" s="31">
        <v>21</v>
      </c>
      <c r="AA45" s="20">
        <f t="shared" si="2"/>
        <v>3375.9</v>
      </c>
    </row>
    <row r="46" spans="1:27" x14ac:dyDescent="0.2">
      <c r="A46" s="19" t="s">
        <v>145</v>
      </c>
      <c r="B46" s="2" t="s">
        <v>103</v>
      </c>
      <c r="C46" s="34"/>
      <c r="D46" s="34">
        <v>2</v>
      </c>
      <c r="E46" s="34"/>
      <c r="F46" s="34"/>
      <c r="G46" s="34">
        <v>2</v>
      </c>
      <c r="H46" s="34"/>
      <c r="I46" s="34"/>
      <c r="J46" s="34"/>
      <c r="K46" s="34"/>
      <c r="L46" s="34"/>
      <c r="M46" s="34"/>
      <c r="N46" s="34"/>
      <c r="O46" s="34"/>
      <c r="P46" s="37"/>
      <c r="Q46" s="34"/>
      <c r="R46" s="34"/>
      <c r="S46" s="34"/>
      <c r="T46" s="34"/>
      <c r="U46" s="34"/>
      <c r="V46" s="34"/>
      <c r="W46" s="2">
        <f t="shared" si="0"/>
        <v>4</v>
      </c>
      <c r="X46" s="30">
        <f>'Specifikace služeb'!C45</f>
        <v>36</v>
      </c>
      <c r="Y46" s="7">
        <f t="shared" si="1"/>
        <v>144</v>
      </c>
      <c r="Z46" s="31">
        <v>21</v>
      </c>
      <c r="AA46" s="20">
        <f t="shared" si="2"/>
        <v>174.24</v>
      </c>
    </row>
    <row r="47" spans="1:27" x14ac:dyDescent="0.2">
      <c r="A47" s="19" t="s">
        <v>146</v>
      </c>
      <c r="B47" s="2" t="s">
        <v>103</v>
      </c>
      <c r="C47" s="34">
        <v>3</v>
      </c>
      <c r="D47" s="34"/>
      <c r="E47" s="34">
        <v>1</v>
      </c>
      <c r="F47" s="34"/>
      <c r="G47" s="34"/>
      <c r="H47" s="34">
        <v>1</v>
      </c>
      <c r="I47" s="34">
        <v>1</v>
      </c>
      <c r="J47" s="34">
        <v>1</v>
      </c>
      <c r="K47" s="34">
        <v>3</v>
      </c>
      <c r="L47" s="34"/>
      <c r="M47" s="34">
        <v>3</v>
      </c>
      <c r="N47" s="34"/>
      <c r="O47" s="34"/>
      <c r="P47" s="37"/>
      <c r="Q47" s="34"/>
      <c r="R47" s="34"/>
      <c r="S47" s="34">
        <v>1</v>
      </c>
      <c r="T47" s="34"/>
      <c r="U47" s="34"/>
      <c r="V47" s="34">
        <v>1</v>
      </c>
      <c r="W47" s="2">
        <f t="shared" si="0"/>
        <v>15</v>
      </c>
      <c r="X47" s="30">
        <f>'Specifikace služeb'!C46</f>
        <v>48</v>
      </c>
      <c r="Y47" s="7">
        <f t="shared" si="1"/>
        <v>720</v>
      </c>
      <c r="Z47" s="31">
        <v>21</v>
      </c>
      <c r="AA47" s="20">
        <f t="shared" si="2"/>
        <v>871.2</v>
      </c>
    </row>
    <row r="48" spans="1:27" x14ac:dyDescent="0.2">
      <c r="A48" s="19" t="s">
        <v>147</v>
      </c>
      <c r="B48" s="2" t="s">
        <v>103</v>
      </c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7"/>
      <c r="Q48" s="34"/>
      <c r="R48" s="34"/>
      <c r="S48" s="34"/>
      <c r="T48" s="34"/>
      <c r="U48" s="34"/>
      <c r="V48" s="34"/>
      <c r="W48" s="2">
        <f t="shared" si="0"/>
        <v>0</v>
      </c>
      <c r="X48" s="30">
        <f>'Specifikace služeb'!C47</f>
        <v>66</v>
      </c>
      <c r="Y48" s="7">
        <f t="shared" si="1"/>
        <v>0</v>
      </c>
      <c r="Z48" s="31">
        <v>21</v>
      </c>
      <c r="AA48" s="20">
        <f t="shared" si="2"/>
        <v>0</v>
      </c>
    </row>
    <row r="49" spans="1:27" x14ac:dyDescent="0.2">
      <c r="A49" s="19" t="s">
        <v>148</v>
      </c>
      <c r="B49" s="2" t="s">
        <v>103</v>
      </c>
      <c r="C49" s="34"/>
      <c r="D49" s="34"/>
      <c r="E49" s="34">
        <v>4</v>
      </c>
      <c r="F49" s="34">
        <v>2</v>
      </c>
      <c r="G49" s="34"/>
      <c r="H49" s="34"/>
      <c r="I49" s="34"/>
      <c r="J49" s="34">
        <v>4</v>
      </c>
      <c r="K49" s="34"/>
      <c r="L49" s="34"/>
      <c r="M49" s="34"/>
      <c r="N49" s="34">
        <v>1</v>
      </c>
      <c r="O49" s="34"/>
      <c r="P49" s="37"/>
      <c r="Q49" s="34"/>
      <c r="R49" s="34">
        <v>1</v>
      </c>
      <c r="S49" s="34"/>
      <c r="T49" s="34"/>
      <c r="U49" s="34"/>
      <c r="V49" s="34"/>
      <c r="W49" s="2">
        <f t="shared" si="0"/>
        <v>12</v>
      </c>
      <c r="X49" s="30">
        <f>'Specifikace služeb'!C48</f>
        <v>54</v>
      </c>
      <c r="Y49" s="7">
        <f t="shared" si="1"/>
        <v>648</v>
      </c>
      <c r="Z49" s="31">
        <v>21</v>
      </c>
      <c r="AA49" s="20">
        <f t="shared" si="2"/>
        <v>784.08</v>
      </c>
    </row>
    <row r="50" spans="1:27" x14ac:dyDescent="0.2">
      <c r="A50" s="19" t="s">
        <v>149</v>
      </c>
      <c r="B50" s="2" t="s">
        <v>103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7"/>
      <c r="Q50" s="34"/>
      <c r="R50" s="34"/>
      <c r="S50" s="34"/>
      <c r="T50" s="34"/>
      <c r="U50" s="34"/>
      <c r="V50" s="34"/>
      <c r="W50" s="2">
        <f t="shared" si="0"/>
        <v>0</v>
      </c>
      <c r="X50" s="30">
        <f>'Specifikace služeb'!C49</f>
        <v>78</v>
      </c>
      <c r="Y50" s="7">
        <f t="shared" si="1"/>
        <v>0</v>
      </c>
      <c r="Z50" s="31">
        <v>21</v>
      </c>
      <c r="AA50" s="20">
        <f t="shared" si="2"/>
        <v>0</v>
      </c>
    </row>
    <row r="51" spans="1:27" x14ac:dyDescent="0.2">
      <c r="A51" s="19" t="s">
        <v>150</v>
      </c>
      <c r="B51" s="2" t="s">
        <v>103</v>
      </c>
      <c r="C51" s="34"/>
      <c r="D51" s="34"/>
      <c r="E51" s="34">
        <v>8</v>
      </c>
      <c r="F51" s="34">
        <v>1</v>
      </c>
      <c r="G51" s="34"/>
      <c r="H51" s="34">
        <v>1</v>
      </c>
      <c r="I51" s="34">
        <v>3</v>
      </c>
      <c r="J51" s="34">
        <v>8</v>
      </c>
      <c r="K51" s="34">
        <v>4</v>
      </c>
      <c r="L51" s="34"/>
      <c r="M51" s="34">
        <v>5</v>
      </c>
      <c r="N51" s="34"/>
      <c r="O51" s="34"/>
      <c r="P51" s="37"/>
      <c r="Q51" s="34"/>
      <c r="R51" s="34"/>
      <c r="S51" s="34"/>
      <c r="T51" s="34"/>
      <c r="U51" s="34"/>
      <c r="V51" s="34"/>
      <c r="W51" s="2">
        <f t="shared" si="0"/>
        <v>30</v>
      </c>
      <c r="X51" s="30">
        <f>'Specifikace služeb'!C50</f>
        <v>24</v>
      </c>
      <c r="Y51" s="7">
        <f t="shared" si="1"/>
        <v>720</v>
      </c>
      <c r="Z51" s="31">
        <v>21</v>
      </c>
      <c r="AA51" s="20">
        <f t="shared" si="2"/>
        <v>871.2</v>
      </c>
    </row>
    <row r="52" spans="1:27" x14ac:dyDescent="0.2">
      <c r="A52" s="19" t="s">
        <v>151</v>
      </c>
      <c r="B52" s="2" t="s">
        <v>103</v>
      </c>
      <c r="C52" s="34"/>
      <c r="D52" s="34">
        <v>1</v>
      </c>
      <c r="E52" s="34"/>
      <c r="F52" s="34"/>
      <c r="G52" s="34">
        <v>1</v>
      </c>
      <c r="H52" s="34"/>
      <c r="I52" s="34"/>
      <c r="J52" s="34"/>
      <c r="K52" s="34"/>
      <c r="L52" s="34"/>
      <c r="M52" s="34"/>
      <c r="N52" s="34"/>
      <c r="O52" s="34"/>
      <c r="P52" s="37"/>
      <c r="Q52" s="34"/>
      <c r="R52" s="34"/>
      <c r="S52" s="34"/>
      <c r="T52" s="34"/>
      <c r="U52" s="34"/>
      <c r="V52" s="34"/>
      <c r="W52" s="2">
        <f t="shared" si="0"/>
        <v>2</v>
      </c>
      <c r="X52" s="30">
        <f>'Specifikace služeb'!C51</f>
        <v>72</v>
      </c>
      <c r="Y52" s="7">
        <f t="shared" si="1"/>
        <v>144</v>
      </c>
      <c r="Z52" s="31">
        <v>21</v>
      </c>
      <c r="AA52" s="20">
        <f t="shared" si="2"/>
        <v>174.24</v>
      </c>
    </row>
    <row r="53" spans="1:27" x14ac:dyDescent="0.2">
      <c r="A53" s="19" t="s">
        <v>152</v>
      </c>
      <c r="B53" s="2" t="s">
        <v>103</v>
      </c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7"/>
      <c r="Q53" s="34"/>
      <c r="R53" s="34"/>
      <c r="S53" s="34"/>
      <c r="T53" s="34"/>
      <c r="U53" s="34"/>
      <c r="V53" s="34"/>
      <c r="W53" s="2">
        <f t="shared" si="0"/>
        <v>0</v>
      </c>
      <c r="X53" s="30">
        <f>'Specifikace služeb'!C52</f>
        <v>42</v>
      </c>
      <c r="Y53" s="7">
        <f t="shared" si="1"/>
        <v>0</v>
      </c>
      <c r="Z53" s="31">
        <v>21</v>
      </c>
      <c r="AA53" s="20">
        <f t="shared" si="2"/>
        <v>0</v>
      </c>
    </row>
    <row r="54" spans="1:27" x14ac:dyDescent="0.2">
      <c r="A54" s="19" t="s">
        <v>153</v>
      </c>
      <c r="B54" s="2" t="s">
        <v>103</v>
      </c>
      <c r="C54" s="34"/>
      <c r="D54" s="34">
        <v>1</v>
      </c>
      <c r="E54" s="34">
        <v>1</v>
      </c>
      <c r="F54" s="34">
        <v>1</v>
      </c>
      <c r="G54" s="34">
        <v>1</v>
      </c>
      <c r="H54" s="34"/>
      <c r="I54" s="34"/>
      <c r="J54" s="34">
        <v>1</v>
      </c>
      <c r="K54" s="34"/>
      <c r="L54" s="34"/>
      <c r="M54" s="34"/>
      <c r="N54" s="34"/>
      <c r="O54" s="34">
        <v>6</v>
      </c>
      <c r="P54" s="37">
        <v>5</v>
      </c>
      <c r="Q54" s="34">
        <v>4</v>
      </c>
      <c r="R54" s="34"/>
      <c r="S54" s="34">
        <v>1</v>
      </c>
      <c r="T54" s="34"/>
      <c r="U54" s="34">
        <v>7</v>
      </c>
      <c r="V54" s="34"/>
      <c r="W54" s="2">
        <f t="shared" si="0"/>
        <v>28</v>
      </c>
      <c r="X54" s="30">
        <f>'Specifikace služeb'!C53</f>
        <v>36</v>
      </c>
      <c r="Y54" s="7">
        <f t="shared" si="1"/>
        <v>1008</v>
      </c>
      <c r="Z54" s="31">
        <v>21</v>
      </c>
      <c r="AA54" s="20">
        <f t="shared" si="2"/>
        <v>1219.68</v>
      </c>
    </row>
    <row r="55" spans="1:27" x14ac:dyDescent="0.2">
      <c r="A55" s="19" t="s">
        <v>154</v>
      </c>
      <c r="B55" s="2" t="s">
        <v>103</v>
      </c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7"/>
      <c r="Q55" s="34"/>
      <c r="R55" s="34"/>
      <c r="S55" s="34"/>
      <c r="T55" s="34"/>
      <c r="U55" s="34"/>
      <c r="V55" s="34">
        <v>1</v>
      </c>
      <c r="W55" s="2">
        <f t="shared" si="0"/>
        <v>1</v>
      </c>
      <c r="X55" s="30">
        <f>'Specifikace služeb'!C54</f>
        <v>192</v>
      </c>
      <c r="Y55" s="7">
        <f t="shared" si="1"/>
        <v>192</v>
      </c>
      <c r="Z55" s="31">
        <v>21</v>
      </c>
      <c r="AA55" s="20">
        <f t="shared" si="2"/>
        <v>232.32</v>
      </c>
    </row>
    <row r="56" spans="1:27" x14ac:dyDescent="0.2">
      <c r="A56" s="19" t="s">
        <v>155</v>
      </c>
      <c r="B56" s="2" t="s">
        <v>103</v>
      </c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7"/>
      <c r="Q56" s="34"/>
      <c r="R56" s="34"/>
      <c r="S56" s="34"/>
      <c r="T56" s="34"/>
      <c r="U56" s="34"/>
      <c r="V56" s="34"/>
      <c r="W56" s="2">
        <f t="shared" si="0"/>
        <v>0</v>
      </c>
      <c r="X56" s="30">
        <f>'Specifikace služeb'!C55</f>
        <v>48</v>
      </c>
      <c r="Y56" s="7">
        <f t="shared" si="1"/>
        <v>0</v>
      </c>
      <c r="Z56" s="31">
        <v>21</v>
      </c>
      <c r="AA56" s="20">
        <f t="shared" si="2"/>
        <v>0</v>
      </c>
    </row>
    <row r="57" spans="1:27" ht="25.5" x14ac:dyDescent="0.2">
      <c r="A57" s="64" t="s">
        <v>156</v>
      </c>
      <c r="B57" s="2" t="s">
        <v>103</v>
      </c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7"/>
      <c r="Q57" s="34"/>
      <c r="R57" s="34"/>
      <c r="S57" s="34"/>
      <c r="T57" s="34"/>
      <c r="U57" s="34"/>
      <c r="V57" s="34"/>
      <c r="W57" s="2">
        <f t="shared" si="0"/>
        <v>0</v>
      </c>
      <c r="X57" s="30">
        <f>'Specifikace služeb'!C56</f>
        <v>48</v>
      </c>
      <c r="Y57" s="7">
        <f t="shared" si="1"/>
        <v>0</v>
      </c>
      <c r="Z57" s="31">
        <v>21</v>
      </c>
      <c r="AA57" s="20">
        <f t="shared" si="2"/>
        <v>0</v>
      </c>
    </row>
    <row r="58" spans="1:27" x14ac:dyDescent="0.2">
      <c r="A58" s="19" t="s">
        <v>158</v>
      </c>
      <c r="B58" s="2" t="s">
        <v>103</v>
      </c>
      <c r="C58" s="24"/>
      <c r="D58" s="24"/>
      <c r="E58" s="34"/>
      <c r="F58" s="24"/>
      <c r="G58" s="24"/>
      <c r="H58" s="24"/>
      <c r="I58" s="24"/>
      <c r="J58" s="24"/>
      <c r="K58" s="24"/>
      <c r="L58" s="59">
        <v>34</v>
      </c>
      <c r="M58" s="24"/>
      <c r="N58" s="24"/>
      <c r="O58" s="24"/>
      <c r="P58" s="24"/>
      <c r="Q58" s="2"/>
      <c r="R58" s="2"/>
      <c r="S58" s="2"/>
      <c r="T58" s="2"/>
      <c r="U58" s="2"/>
      <c r="V58" s="2"/>
      <c r="W58" s="2">
        <v>36</v>
      </c>
      <c r="X58" s="30">
        <f>'Specifikace služeb'!C58</f>
        <v>100</v>
      </c>
      <c r="Y58" s="7">
        <f t="shared" si="1"/>
        <v>3600</v>
      </c>
      <c r="Z58" s="31">
        <v>21</v>
      </c>
      <c r="AA58" s="20">
        <f t="shared" si="2"/>
        <v>4356</v>
      </c>
    </row>
    <row r="59" spans="1:27" x14ac:dyDescent="0.2">
      <c r="A59" s="19" t="s">
        <v>159</v>
      </c>
      <c r="B59" s="2" t="s">
        <v>103</v>
      </c>
      <c r="C59" s="24"/>
      <c r="D59" s="24"/>
      <c r="E59" s="34"/>
      <c r="F59" s="24"/>
      <c r="G59" s="24"/>
      <c r="H59" s="24"/>
      <c r="I59" s="24"/>
      <c r="J59" s="24"/>
      <c r="K59" s="24"/>
      <c r="L59" s="59">
        <v>10</v>
      </c>
      <c r="M59" s="24"/>
      <c r="N59" s="24"/>
      <c r="O59" s="24"/>
      <c r="P59" s="24"/>
      <c r="Q59" s="2"/>
      <c r="R59" s="2"/>
      <c r="S59" s="2"/>
      <c r="T59" s="2">
        <v>3</v>
      </c>
      <c r="U59" s="2"/>
      <c r="V59" s="2"/>
      <c r="W59" s="2">
        <v>13</v>
      </c>
      <c r="X59" s="30">
        <f>'Specifikace služeb'!C59</f>
        <v>500</v>
      </c>
      <c r="Y59" s="7">
        <f t="shared" si="1"/>
        <v>6500</v>
      </c>
      <c r="Z59" s="31">
        <v>21</v>
      </c>
      <c r="AA59" s="20">
        <f t="shared" si="2"/>
        <v>7865</v>
      </c>
    </row>
    <row r="60" spans="1:27" x14ac:dyDescent="0.2">
      <c r="A60" s="19" t="s">
        <v>160</v>
      </c>
      <c r="B60" s="2" t="s">
        <v>103</v>
      </c>
      <c r="C60" s="24"/>
      <c r="D60" s="24"/>
      <c r="E60" s="34"/>
      <c r="F60" s="24"/>
      <c r="G60" s="24"/>
      <c r="H60" s="24"/>
      <c r="I60" s="24"/>
      <c r="J60" s="24"/>
      <c r="K60" s="24"/>
      <c r="L60" s="59">
        <v>21</v>
      </c>
      <c r="M60" s="24"/>
      <c r="N60" s="24"/>
      <c r="O60" s="24"/>
      <c r="P60" s="24"/>
      <c r="Q60" s="2"/>
      <c r="R60" s="2"/>
      <c r="S60" s="2"/>
      <c r="T60" s="2"/>
      <c r="U60" s="2"/>
      <c r="V60" s="2"/>
      <c r="W60" s="2">
        <v>48</v>
      </c>
      <c r="X60" s="30">
        <f>'Specifikace služeb'!C60</f>
        <v>30</v>
      </c>
      <c r="Y60" s="7">
        <f t="shared" si="1"/>
        <v>1440</v>
      </c>
      <c r="Z60" s="31">
        <v>21</v>
      </c>
      <c r="AA60" s="20">
        <f t="shared" si="2"/>
        <v>1742.4</v>
      </c>
    </row>
    <row r="61" spans="1:27" x14ac:dyDescent="0.2">
      <c r="A61" s="19" t="s">
        <v>161</v>
      </c>
      <c r="B61" s="2" t="s">
        <v>103</v>
      </c>
      <c r="C61" s="24"/>
      <c r="D61" s="24"/>
      <c r="E61" s="34"/>
      <c r="F61" s="24"/>
      <c r="G61" s="24"/>
      <c r="H61" s="24"/>
      <c r="I61" s="24"/>
      <c r="J61" s="24"/>
      <c r="K61" s="24"/>
      <c r="L61" s="59">
        <v>25</v>
      </c>
      <c r="M61" s="24"/>
      <c r="N61" s="24"/>
      <c r="O61" s="24"/>
      <c r="P61" s="24"/>
      <c r="Q61" s="2"/>
      <c r="R61" s="2"/>
      <c r="S61" s="2"/>
      <c r="T61" s="2"/>
      <c r="U61" s="2"/>
      <c r="V61" s="2"/>
      <c r="W61" s="2">
        <v>27</v>
      </c>
      <c r="X61" s="30">
        <f>'Specifikace služeb'!C61</f>
        <v>50</v>
      </c>
      <c r="Y61" s="7"/>
      <c r="Z61" s="31"/>
      <c r="AA61" s="20"/>
    </row>
    <row r="62" spans="1:27" x14ac:dyDescent="0.2">
      <c r="A62" s="19" t="s">
        <v>162</v>
      </c>
      <c r="B62" s="2" t="s">
        <v>103</v>
      </c>
      <c r="C62" s="24"/>
      <c r="D62" s="24"/>
      <c r="E62" s="34"/>
      <c r="F62" s="24"/>
      <c r="G62" s="24"/>
      <c r="H62" s="24"/>
      <c r="I62" s="24"/>
      <c r="J62" s="24"/>
      <c r="K62" s="24"/>
      <c r="L62" s="59">
        <v>31</v>
      </c>
      <c r="M62" s="24"/>
      <c r="N62" s="24"/>
      <c r="O62" s="24"/>
      <c r="P62" s="24"/>
      <c r="Q62" s="2"/>
      <c r="R62" s="2"/>
      <c r="S62" s="2"/>
      <c r="T62" s="2"/>
      <c r="U62" s="2"/>
      <c r="V62" s="2"/>
      <c r="W62" s="2">
        <v>19</v>
      </c>
      <c r="X62" s="30">
        <f>'Specifikace služeb'!C62</f>
        <v>55</v>
      </c>
      <c r="Y62" s="7">
        <f t="shared" si="1"/>
        <v>1045</v>
      </c>
      <c r="Z62" s="31">
        <v>21</v>
      </c>
      <c r="AA62" s="20">
        <f t="shared" si="2"/>
        <v>1264.45</v>
      </c>
    </row>
    <row r="63" spans="1:27" ht="13.5" thickBot="1" x14ac:dyDescent="0.25">
      <c r="A63" s="19" t="s">
        <v>163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59">
        <v>10</v>
      </c>
      <c r="M63" s="24"/>
      <c r="N63" s="24"/>
      <c r="O63" s="24"/>
      <c r="P63" s="24"/>
      <c r="Q63" s="2"/>
      <c r="R63" s="2"/>
      <c r="S63" s="2"/>
      <c r="T63" s="2"/>
      <c r="U63" s="2"/>
      <c r="V63" s="2"/>
      <c r="W63" s="2">
        <v>12</v>
      </c>
      <c r="X63" s="30">
        <f>'Specifikace služeb'!C63</f>
        <v>152</v>
      </c>
      <c r="Y63" s="7">
        <f>W63*X63</f>
        <v>1824</v>
      </c>
      <c r="Z63" s="31">
        <v>21</v>
      </c>
      <c r="AA63" s="20">
        <f>Y63*(100+Z63)/100</f>
        <v>2207.04</v>
      </c>
    </row>
    <row r="64" spans="1:27" ht="0.75" customHeight="1" thickBot="1" x14ac:dyDescent="0.3">
      <c r="A64" s="9" t="s">
        <v>202</v>
      </c>
      <c r="B64" s="10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6"/>
      <c r="O64" s="25"/>
      <c r="P64" s="25"/>
      <c r="Q64" s="11"/>
      <c r="R64" s="11"/>
      <c r="S64" s="11"/>
      <c r="T64" s="11"/>
      <c r="U64" s="11"/>
      <c r="V64" s="11"/>
      <c r="W64" s="11"/>
      <c r="X64" s="12"/>
      <c r="Y64" s="13">
        <f>SUM(Y4:Y63)</f>
        <v>81234.599999999991</v>
      </c>
      <c r="Z64" s="29"/>
      <c r="AA64" s="13">
        <f>SUM(AA4:AA63)</f>
        <v>98293.86599999998</v>
      </c>
    </row>
    <row r="65" spans="4:4" x14ac:dyDescent="0.2">
      <c r="D65" s="27"/>
    </row>
  </sheetData>
  <pageMargins left="0.7" right="0.7" top="0.78740157499999996" bottom="0.78740157499999996" header="0.3" footer="0.3"/>
  <pageSetup paperSize="8" scale="7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W65"/>
  <sheetViews>
    <sheetView workbookViewId="0">
      <pane ySplit="3" topLeftCell="A4" activePane="bottomLeft" state="frozen"/>
      <selection pane="bottomLeft" activeCell="I30" sqref="I30"/>
    </sheetView>
  </sheetViews>
  <sheetFormatPr defaultRowHeight="12.75" x14ac:dyDescent="0.2"/>
  <cols>
    <col min="1" max="1" width="60.7109375" style="1" customWidth="1"/>
    <col min="2" max="2" width="9.42578125" style="1" customWidth="1"/>
    <col min="3" max="3" width="9.5703125" style="22" customWidth="1"/>
    <col min="4" max="4" width="10.5703125" style="22" customWidth="1"/>
    <col min="5" max="16" width="9.5703125" style="22" customWidth="1"/>
    <col min="17" max="18" width="7.140625" style="1" customWidth="1"/>
    <col min="19" max="19" width="11.140625" style="1" customWidth="1"/>
    <col min="20" max="23" width="9.140625" style="1" hidden="1" customWidth="1"/>
    <col min="24" max="16384" width="9.140625" style="1"/>
  </cols>
  <sheetData>
    <row r="1" spans="1:23" s="22" customFormat="1" ht="78" thickBot="1" x14ac:dyDescent="0.3">
      <c r="A1" s="8" t="s">
        <v>282</v>
      </c>
      <c r="C1" s="73" t="s">
        <v>283</v>
      </c>
      <c r="D1" s="73" t="s">
        <v>284</v>
      </c>
      <c r="E1" s="73" t="s">
        <v>285</v>
      </c>
      <c r="F1" s="73" t="s">
        <v>286</v>
      </c>
      <c r="G1" s="73" t="s">
        <v>287</v>
      </c>
      <c r="H1" s="73" t="s">
        <v>288</v>
      </c>
      <c r="I1" s="73" t="s">
        <v>289</v>
      </c>
      <c r="J1" s="73" t="s">
        <v>290</v>
      </c>
      <c r="K1" s="73" t="s">
        <v>204</v>
      </c>
      <c r="L1" s="73" t="s">
        <v>291</v>
      </c>
      <c r="M1" s="73" t="s">
        <v>292</v>
      </c>
      <c r="N1" s="73" t="s">
        <v>293</v>
      </c>
      <c r="O1" s="73" t="s">
        <v>294</v>
      </c>
      <c r="P1" s="73" t="s">
        <v>295</v>
      </c>
      <c r="Q1" s="73" t="s">
        <v>296</v>
      </c>
      <c r="R1" s="73" t="s">
        <v>281</v>
      </c>
    </row>
    <row r="2" spans="1:23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71" t="s">
        <v>186</v>
      </c>
      <c r="H2" s="71" t="s">
        <v>186</v>
      </c>
      <c r="I2" s="71" t="s">
        <v>186</v>
      </c>
      <c r="J2" s="71" t="s">
        <v>186</v>
      </c>
      <c r="K2" s="71" t="s">
        <v>186</v>
      </c>
      <c r="L2" s="71" t="s">
        <v>186</v>
      </c>
      <c r="M2" s="71" t="s">
        <v>186</v>
      </c>
      <c r="N2" s="71" t="s">
        <v>186</v>
      </c>
      <c r="O2" s="71" t="s">
        <v>186</v>
      </c>
      <c r="P2" s="71" t="s">
        <v>186</v>
      </c>
      <c r="Q2" s="36" t="s">
        <v>186</v>
      </c>
      <c r="R2" s="36" t="s">
        <v>186</v>
      </c>
      <c r="S2" s="15" t="s">
        <v>187</v>
      </c>
      <c r="T2" s="15" t="s">
        <v>188</v>
      </c>
      <c r="U2" s="15" t="s">
        <v>189</v>
      </c>
      <c r="V2" s="28" t="s">
        <v>190</v>
      </c>
      <c r="W2" s="16" t="s">
        <v>191</v>
      </c>
    </row>
    <row r="3" spans="1:23" x14ac:dyDescent="0.2">
      <c r="A3" s="17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  <c r="S3" s="4"/>
      <c r="T3" s="4"/>
      <c r="U3" s="6"/>
      <c r="V3" s="6"/>
      <c r="W3" s="18"/>
    </row>
    <row r="4" spans="1:23" x14ac:dyDescent="0.2">
      <c r="A4" s="19" t="s">
        <v>102</v>
      </c>
      <c r="B4" s="2" t="s">
        <v>103</v>
      </c>
      <c r="C4" s="42">
        <v>1</v>
      </c>
      <c r="D4" s="33">
        <v>1</v>
      </c>
      <c r="E4" s="33">
        <v>1</v>
      </c>
      <c r="F4" s="33"/>
      <c r="G4" s="33"/>
      <c r="H4" s="33"/>
      <c r="I4" s="33">
        <v>1</v>
      </c>
      <c r="J4" s="33"/>
      <c r="K4" s="36"/>
      <c r="L4" s="33"/>
      <c r="M4" s="33">
        <v>1</v>
      </c>
      <c r="N4" s="33"/>
      <c r="O4" s="33"/>
      <c r="P4" s="33"/>
      <c r="Q4" s="33"/>
      <c r="R4" s="41"/>
      <c r="S4" s="2">
        <f>SUM(C4:R4)</f>
        <v>5</v>
      </c>
      <c r="T4" s="30">
        <f>'Specifikace služeb'!C3</f>
        <v>98.4</v>
      </c>
      <c r="U4" s="7">
        <f>S4*T4</f>
        <v>492</v>
      </c>
      <c r="V4" s="31">
        <v>21</v>
      </c>
      <c r="W4" s="20">
        <f>U4*(100+V4)/100</f>
        <v>595.32000000000005</v>
      </c>
    </row>
    <row r="5" spans="1:23" x14ac:dyDescent="0.2">
      <c r="A5" s="19" t="s">
        <v>104</v>
      </c>
      <c r="B5" s="2" t="s">
        <v>105</v>
      </c>
      <c r="C5" s="43">
        <v>6</v>
      </c>
      <c r="D5" s="34"/>
      <c r="E5" s="34"/>
      <c r="F5" s="34">
        <v>1</v>
      </c>
      <c r="G5" s="34">
        <v>1</v>
      </c>
      <c r="H5" s="34">
        <v>1</v>
      </c>
      <c r="I5" s="34">
        <v>1</v>
      </c>
      <c r="J5" s="34">
        <v>2</v>
      </c>
      <c r="K5" s="34"/>
      <c r="L5" s="34"/>
      <c r="M5" s="34"/>
      <c r="N5" s="34"/>
      <c r="O5" s="34"/>
      <c r="P5" s="34"/>
      <c r="Q5" s="34"/>
      <c r="R5" s="37">
        <v>3</v>
      </c>
      <c r="S5" s="2">
        <f t="shared" ref="S5:S61" si="0">SUM(C5:R5)</f>
        <v>15</v>
      </c>
      <c r="T5" s="30">
        <f>'Specifikace služeb'!C4</f>
        <v>114</v>
      </c>
      <c r="U5" s="7">
        <f t="shared" ref="U5:U61" si="1">S5*T5</f>
        <v>1710</v>
      </c>
      <c r="V5" s="31">
        <v>21</v>
      </c>
      <c r="W5" s="20">
        <f t="shared" ref="W5:W61" si="2">U5*(100+V5)/100</f>
        <v>2069.1</v>
      </c>
    </row>
    <row r="6" spans="1:23" x14ac:dyDescent="0.2">
      <c r="A6" s="19" t="s">
        <v>106</v>
      </c>
      <c r="B6" s="2" t="s">
        <v>105</v>
      </c>
      <c r="C6" s="43"/>
      <c r="D6" s="34">
        <v>1</v>
      </c>
      <c r="E6" s="34">
        <v>1</v>
      </c>
      <c r="F6" s="34"/>
      <c r="G6" s="34"/>
      <c r="H6" s="34"/>
      <c r="I6" s="34"/>
      <c r="J6" s="34"/>
      <c r="K6" s="34">
        <v>1</v>
      </c>
      <c r="L6" s="34"/>
      <c r="M6" s="34">
        <v>3</v>
      </c>
      <c r="N6" s="34"/>
      <c r="O6" s="34"/>
      <c r="P6" s="34"/>
      <c r="Q6" s="34"/>
      <c r="R6" s="37">
        <v>1</v>
      </c>
      <c r="S6" s="2">
        <f t="shared" si="0"/>
        <v>7</v>
      </c>
      <c r="T6" s="30">
        <f>'Specifikace služeb'!C5</f>
        <v>180</v>
      </c>
      <c r="U6" s="7">
        <f t="shared" si="1"/>
        <v>1260</v>
      </c>
      <c r="V6" s="31">
        <v>21</v>
      </c>
      <c r="W6" s="20">
        <f t="shared" si="2"/>
        <v>1524.6</v>
      </c>
    </row>
    <row r="7" spans="1:23" x14ac:dyDescent="0.2">
      <c r="A7" s="19" t="s">
        <v>107</v>
      </c>
      <c r="B7" s="2" t="s">
        <v>105</v>
      </c>
      <c r="C7" s="43"/>
      <c r="D7" s="34">
        <v>1</v>
      </c>
      <c r="E7" s="34"/>
      <c r="F7" s="34"/>
      <c r="G7" s="34"/>
      <c r="H7" s="34"/>
      <c r="I7" s="34"/>
      <c r="J7" s="34"/>
      <c r="K7" s="34"/>
      <c r="L7" s="34"/>
      <c r="M7" s="34">
        <v>1</v>
      </c>
      <c r="N7" s="34"/>
      <c r="O7" s="34"/>
      <c r="P7" s="34"/>
      <c r="Q7" s="34"/>
      <c r="R7" s="37"/>
      <c r="S7" s="2">
        <f t="shared" si="0"/>
        <v>2</v>
      </c>
      <c r="T7" s="30">
        <f>'Specifikace služeb'!C6</f>
        <v>276</v>
      </c>
      <c r="U7" s="7">
        <f t="shared" si="1"/>
        <v>552</v>
      </c>
      <c r="V7" s="31">
        <v>21</v>
      </c>
      <c r="W7" s="20">
        <f t="shared" si="2"/>
        <v>667.92</v>
      </c>
    </row>
    <row r="8" spans="1:23" x14ac:dyDescent="0.2">
      <c r="A8" s="19" t="s">
        <v>108</v>
      </c>
      <c r="B8" s="2" t="s">
        <v>103</v>
      </c>
      <c r="C8" s="43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7"/>
      <c r="S8" s="2">
        <f t="shared" si="0"/>
        <v>0</v>
      </c>
      <c r="T8" s="30">
        <f>'Specifikace služeb'!C7</f>
        <v>108</v>
      </c>
      <c r="U8" s="7">
        <f t="shared" si="1"/>
        <v>0</v>
      </c>
      <c r="V8" s="31">
        <v>21</v>
      </c>
      <c r="W8" s="20">
        <f t="shared" si="2"/>
        <v>0</v>
      </c>
    </row>
    <row r="9" spans="1:23" x14ac:dyDescent="0.2">
      <c r="A9" s="19" t="s">
        <v>109</v>
      </c>
      <c r="B9" s="2" t="s">
        <v>103</v>
      </c>
      <c r="C9" s="43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7"/>
      <c r="S9" s="2">
        <f t="shared" si="0"/>
        <v>0</v>
      </c>
      <c r="T9" s="30">
        <f>'Specifikace služeb'!C8</f>
        <v>222</v>
      </c>
      <c r="U9" s="7">
        <f t="shared" si="1"/>
        <v>0</v>
      </c>
      <c r="V9" s="31">
        <v>21</v>
      </c>
      <c r="W9" s="20">
        <f t="shared" si="2"/>
        <v>0</v>
      </c>
    </row>
    <row r="10" spans="1:23" x14ac:dyDescent="0.2">
      <c r="A10" s="19" t="s">
        <v>110</v>
      </c>
      <c r="B10" s="2" t="s">
        <v>103</v>
      </c>
      <c r="C10" s="43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7"/>
      <c r="S10" s="2">
        <f t="shared" si="0"/>
        <v>0</v>
      </c>
      <c r="T10" s="30">
        <f>'Specifikace služeb'!C9</f>
        <v>420</v>
      </c>
      <c r="U10" s="7">
        <f t="shared" si="1"/>
        <v>0</v>
      </c>
      <c r="V10" s="31">
        <v>21</v>
      </c>
      <c r="W10" s="20">
        <f t="shared" si="2"/>
        <v>0</v>
      </c>
    </row>
    <row r="11" spans="1:23" x14ac:dyDescent="0.2">
      <c r="A11" s="19" t="s">
        <v>111</v>
      </c>
      <c r="B11" s="2" t="s">
        <v>112</v>
      </c>
      <c r="C11" s="43">
        <v>16</v>
      </c>
      <c r="D11" s="34">
        <v>58</v>
      </c>
      <c r="E11" s="34">
        <v>16</v>
      </c>
      <c r="F11" s="34">
        <v>2</v>
      </c>
      <c r="G11" s="34">
        <v>3</v>
      </c>
      <c r="H11" s="34">
        <v>4</v>
      </c>
      <c r="I11" s="34">
        <v>6</v>
      </c>
      <c r="J11" s="34">
        <v>4</v>
      </c>
      <c r="K11" s="34"/>
      <c r="L11" s="34">
        <v>1</v>
      </c>
      <c r="M11" s="34"/>
      <c r="N11" s="34"/>
      <c r="O11" s="34"/>
      <c r="P11" s="34"/>
      <c r="Q11" s="34"/>
      <c r="R11" s="37"/>
      <c r="S11" s="2">
        <f t="shared" si="0"/>
        <v>110</v>
      </c>
      <c r="T11" s="30">
        <f>'Specifikace služeb'!C10</f>
        <v>38.4</v>
      </c>
      <c r="U11" s="7">
        <f t="shared" si="1"/>
        <v>4224</v>
      </c>
      <c r="V11" s="31">
        <v>21</v>
      </c>
      <c r="W11" s="20">
        <f t="shared" si="2"/>
        <v>5111.04</v>
      </c>
    </row>
    <row r="12" spans="1:23" x14ac:dyDescent="0.2">
      <c r="A12" s="19" t="s">
        <v>113</v>
      </c>
      <c r="B12" s="2" t="s">
        <v>112</v>
      </c>
      <c r="C12" s="43"/>
      <c r="D12" s="34"/>
      <c r="E12" s="34"/>
      <c r="F12" s="34"/>
      <c r="G12" s="34"/>
      <c r="H12" s="34"/>
      <c r="I12" s="34"/>
      <c r="J12" s="34"/>
      <c r="K12" s="34">
        <v>3</v>
      </c>
      <c r="L12" s="34"/>
      <c r="M12" s="34"/>
      <c r="N12" s="34"/>
      <c r="O12" s="34"/>
      <c r="P12" s="34"/>
      <c r="Q12" s="34"/>
      <c r="R12" s="37">
        <v>6</v>
      </c>
      <c r="S12" s="2">
        <f t="shared" si="0"/>
        <v>9</v>
      </c>
      <c r="T12" s="30">
        <f>'Specifikace služeb'!C11</f>
        <v>40.799999999999997</v>
      </c>
      <c r="U12" s="7">
        <f t="shared" si="1"/>
        <v>367.2</v>
      </c>
      <c r="V12" s="31">
        <v>21</v>
      </c>
      <c r="W12" s="20">
        <f t="shared" si="2"/>
        <v>444.31199999999995</v>
      </c>
    </row>
    <row r="13" spans="1:23" x14ac:dyDescent="0.2">
      <c r="A13" s="19" t="s">
        <v>114</v>
      </c>
      <c r="B13" s="2" t="s">
        <v>112</v>
      </c>
      <c r="C13" s="43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7"/>
      <c r="S13" s="2">
        <f t="shared" si="0"/>
        <v>0</v>
      </c>
      <c r="T13" s="30">
        <f>'Specifikace služeb'!C12</f>
        <v>43.2</v>
      </c>
      <c r="U13" s="7">
        <f t="shared" si="1"/>
        <v>0</v>
      </c>
      <c r="V13" s="31">
        <v>21</v>
      </c>
      <c r="W13" s="20">
        <f t="shared" si="2"/>
        <v>0</v>
      </c>
    </row>
    <row r="14" spans="1:23" x14ac:dyDescent="0.2">
      <c r="A14" s="19" t="s">
        <v>115</v>
      </c>
      <c r="B14" s="2" t="s">
        <v>112</v>
      </c>
      <c r="C14" s="43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7"/>
      <c r="S14" s="2">
        <f t="shared" si="0"/>
        <v>0</v>
      </c>
      <c r="T14" s="30">
        <f>'Specifikace služeb'!C13</f>
        <v>42</v>
      </c>
      <c r="U14" s="7">
        <f t="shared" si="1"/>
        <v>0</v>
      </c>
      <c r="V14" s="31">
        <v>21</v>
      </c>
      <c r="W14" s="20">
        <f t="shared" si="2"/>
        <v>0</v>
      </c>
    </row>
    <row r="15" spans="1:23" x14ac:dyDescent="0.2">
      <c r="A15" s="19" t="s">
        <v>113</v>
      </c>
      <c r="B15" s="2" t="s">
        <v>112</v>
      </c>
      <c r="C15" s="43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7"/>
      <c r="S15" s="2">
        <f t="shared" si="0"/>
        <v>0</v>
      </c>
      <c r="T15" s="30">
        <f>'Specifikace služeb'!C14</f>
        <v>45.6</v>
      </c>
      <c r="U15" s="7">
        <f t="shared" si="1"/>
        <v>0</v>
      </c>
      <c r="V15" s="31">
        <v>21</v>
      </c>
      <c r="W15" s="20">
        <f t="shared" si="2"/>
        <v>0</v>
      </c>
    </row>
    <row r="16" spans="1:23" x14ac:dyDescent="0.2">
      <c r="A16" s="19" t="s">
        <v>114</v>
      </c>
      <c r="B16" s="2" t="s">
        <v>112</v>
      </c>
      <c r="C16" s="43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7"/>
      <c r="S16" s="2">
        <f t="shared" si="0"/>
        <v>0</v>
      </c>
      <c r="T16" s="30">
        <f>'Specifikace služeb'!C15</f>
        <v>49.2</v>
      </c>
      <c r="U16" s="7">
        <f t="shared" si="1"/>
        <v>0</v>
      </c>
      <c r="V16" s="31">
        <v>21</v>
      </c>
      <c r="W16" s="20">
        <f t="shared" si="2"/>
        <v>0</v>
      </c>
    </row>
    <row r="17" spans="1:23" x14ac:dyDescent="0.2">
      <c r="A17" s="19" t="s">
        <v>116</v>
      </c>
      <c r="B17" s="2" t="s">
        <v>103</v>
      </c>
      <c r="C17" s="43">
        <v>6</v>
      </c>
      <c r="D17" s="34">
        <v>42</v>
      </c>
      <c r="E17" s="34">
        <v>33</v>
      </c>
      <c r="F17" s="34">
        <v>2</v>
      </c>
      <c r="G17" s="34">
        <v>7</v>
      </c>
      <c r="H17" s="34">
        <v>5</v>
      </c>
      <c r="I17" s="34">
        <v>14</v>
      </c>
      <c r="J17" s="34">
        <v>5</v>
      </c>
      <c r="K17" s="34"/>
      <c r="L17" s="34">
        <v>7</v>
      </c>
      <c r="M17" s="34">
        <v>42</v>
      </c>
      <c r="N17" s="34"/>
      <c r="O17" s="34"/>
      <c r="P17" s="34"/>
      <c r="Q17" s="34"/>
      <c r="R17" s="37"/>
      <c r="S17" s="2">
        <f t="shared" si="0"/>
        <v>163</v>
      </c>
      <c r="T17" s="30">
        <f>'Specifikace služeb'!C16</f>
        <v>24</v>
      </c>
      <c r="U17" s="7">
        <f t="shared" si="1"/>
        <v>3912</v>
      </c>
      <c r="V17" s="31">
        <v>21</v>
      </c>
      <c r="W17" s="20">
        <f t="shared" si="2"/>
        <v>4733.5200000000004</v>
      </c>
    </row>
    <row r="18" spans="1:23" x14ac:dyDescent="0.2">
      <c r="A18" s="21" t="s">
        <v>117</v>
      </c>
      <c r="B18" s="2" t="s">
        <v>103</v>
      </c>
      <c r="C18" s="43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7"/>
      <c r="S18" s="2">
        <f t="shared" si="0"/>
        <v>0</v>
      </c>
      <c r="T18" s="30">
        <f>'Specifikace služeb'!C17</f>
        <v>26.4</v>
      </c>
      <c r="U18" s="7">
        <f t="shared" si="1"/>
        <v>0</v>
      </c>
      <c r="V18" s="31">
        <v>21</v>
      </c>
      <c r="W18" s="20">
        <f t="shared" si="2"/>
        <v>0</v>
      </c>
    </row>
    <row r="19" spans="1:23" x14ac:dyDescent="0.2">
      <c r="A19" s="34" t="s">
        <v>118</v>
      </c>
      <c r="B19" s="2" t="s">
        <v>103</v>
      </c>
      <c r="C19" s="43"/>
      <c r="D19" s="34"/>
      <c r="E19" s="34"/>
      <c r="F19" s="34"/>
      <c r="G19" s="34"/>
      <c r="H19" s="34"/>
      <c r="I19" s="34"/>
      <c r="J19" s="34"/>
      <c r="K19" s="34">
        <v>1</v>
      </c>
      <c r="L19" s="34"/>
      <c r="M19" s="34"/>
      <c r="N19" s="34"/>
      <c r="O19" s="34"/>
      <c r="P19" s="34"/>
      <c r="Q19" s="34"/>
      <c r="R19" s="37"/>
      <c r="S19" s="2">
        <f t="shared" si="0"/>
        <v>1</v>
      </c>
      <c r="T19" s="30">
        <f>'Specifikace služeb'!C18</f>
        <v>60</v>
      </c>
      <c r="U19" s="7">
        <f t="shared" si="1"/>
        <v>60</v>
      </c>
      <c r="V19" s="31">
        <v>21</v>
      </c>
      <c r="W19" s="20">
        <f t="shared" si="2"/>
        <v>72.599999999999994</v>
      </c>
    </row>
    <row r="20" spans="1:23" x14ac:dyDescent="0.2">
      <c r="A20" s="47" t="s">
        <v>119</v>
      </c>
      <c r="B20" s="2" t="s">
        <v>103</v>
      </c>
      <c r="C20" s="43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7"/>
      <c r="S20" s="2">
        <f t="shared" si="0"/>
        <v>0</v>
      </c>
      <c r="T20" s="30">
        <f>'Specifikace služeb'!C19</f>
        <v>48</v>
      </c>
      <c r="U20" s="7">
        <f t="shared" si="1"/>
        <v>0</v>
      </c>
      <c r="V20" s="31">
        <v>21</v>
      </c>
      <c r="W20" s="20">
        <f t="shared" si="2"/>
        <v>0</v>
      </c>
    </row>
    <row r="21" spans="1:23" x14ac:dyDescent="0.2">
      <c r="A21" s="47" t="s">
        <v>120</v>
      </c>
      <c r="B21" s="2" t="s">
        <v>103</v>
      </c>
      <c r="C21" s="43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7"/>
      <c r="S21" s="2">
        <f t="shared" si="0"/>
        <v>0</v>
      </c>
      <c r="T21" s="30">
        <f>'Specifikace služeb'!C20</f>
        <v>54</v>
      </c>
      <c r="U21" s="7">
        <f t="shared" si="1"/>
        <v>0</v>
      </c>
      <c r="V21" s="31">
        <v>21</v>
      </c>
      <c r="W21" s="20">
        <f t="shared" si="2"/>
        <v>0</v>
      </c>
    </row>
    <row r="22" spans="1:23" x14ac:dyDescent="0.2">
      <c r="A22" s="44" t="s">
        <v>121</v>
      </c>
      <c r="B22" s="2" t="s">
        <v>103</v>
      </c>
      <c r="C22" s="43">
        <v>3</v>
      </c>
      <c r="D22" s="34"/>
      <c r="E22" s="34"/>
      <c r="F22" s="34"/>
      <c r="G22" s="34"/>
      <c r="H22" s="34"/>
      <c r="I22" s="34"/>
      <c r="J22" s="34"/>
      <c r="K22" s="34"/>
      <c r="L22" s="34"/>
      <c r="M22" s="34">
        <v>2</v>
      </c>
      <c r="N22" s="34"/>
      <c r="O22" s="34"/>
      <c r="P22" s="34"/>
      <c r="Q22" s="34"/>
      <c r="R22" s="37"/>
      <c r="S22" s="2">
        <f t="shared" si="0"/>
        <v>5</v>
      </c>
      <c r="T22" s="30">
        <f>'Specifikace služeb'!C21</f>
        <v>60</v>
      </c>
      <c r="U22" s="7">
        <f t="shared" si="1"/>
        <v>300</v>
      </c>
      <c r="V22" s="31">
        <v>21</v>
      </c>
      <c r="W22" s="20">
        <f t="shared" si="2"/>
        <v>363</v>
      </c>
    </row>
    <row r="23" spans="1:23" x14ac:dyDescent="0.2">
      <c r="A23" s="34" t="s">
        <v>122</v>
      </c>
      <c r="B23" s="2" t="s">
        <v>103</v>
      </c>
      <c r="C23" s="43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7"/>
      <c r="S23" s="2">
        <f t="shared" si="0"/>
        <v>0</v>
      </c>
      <c r="T23" s="30">
        <f>'Specifikace služeb'!C22</f>
        <v>56.4</v>
      </c>
      <c r="U23" s="7">
        <f t="shared" si="1"/>
        <v>0</v>
      </c>
      <c r="V23" s="31">
        <v>21</v>
      </c>
      <c r="W23" s="20">
        <f t="shared" si="2"/>
        <v>0</v>
      </c>
    </row>
    <row r="24" spans="1:23" x14ac:dyDescent="0.2">
      <c r="A24" s="34" t="s">
        <v>123</v>
      </c>
      <c r="B24" s="2" t="s">
        <v>103</v>
      </c>
      <c r="C24" s="43">
        <v>3</v>
      </c>
      <c r="D24" s="34">
        <v>3</v>
      </c>
      <c r="E24" s="34"/>
      <c r="F24" s="34"/>
      <c r="G24" s="34"/>
      <c r="H24" s="34"/>
      <c r="I24" s="34">
        <v>1</v>
      </c>
      <c r="J24" s="34"/>
      <c r="K24" s="34"/>
      <c r="L24" s="34"/>
      <c r="M24" s="34">
        <v>2</v>
      </c>
      <c r="N24" s="34"/>
      <c r="O24" s="34"/>
      <c r="P24" s="34"/>
      <c r="Q24" s="34"/>
      <c r="R24" s="37"/>
      <c r="S24" s="2">
        <f t="shared" si="0"/>
        <v>9</v>
      </c>
      <c r="T24" s="30">
        <f>'Specifikace služeb'!C23</f>
        <v>48</v>
      </c>
      <c r="U24" s="7">
        <f t="shared" si="1"/>
        <v>432</v>
      </c>
      <c r="V24" s="31">
        <v>21</v>
      </c>
      <c r="W24" s="20">
        <f t="shared" si="2"/>
        <v>522.72</v>
      </c>
    </row>
    <row r="25" spans="1:23" x14ac:dyDescent="0.2">
      <c r="A25" s="34" t="s">
        <v>120</v>
      </c>
      <c r="B25" s="2" t="s">
        <v>103</v>
      </c>
      <c r="C25" s="4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7"/>
      <c r="S25" s="2">
        <f t="shared" si="0"/>
        <v>0</v>
      </c>
      <c r="T25" s="30">
        <f>'Specifikace služeb'!C24</f>
        <v>52.8</v>
      </c>
      <c r="U25" s="7">
        <f t="shared" si="1"/>
        <v>0</v>
      </c>
      <c r="V25" s="31">
        <v>21</v>
      </c>
      <c r="W25" s="20">
        <f t="shared" si="2"/>
        <v>0</v>
      </c>
    </row>
    <row r="26" spans="1:23" x14ac:dyDescent="0.2">
      <c r="A26" s="47" t="s">
        <v>124</v>
      </c>
      <c r="B26" s="2" t="s">
        <v>103</v>
      </c>
      <c r="C26" s="43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7"/>
      <c r="S26" s="2">
        <f t="shared" si="0"/>
        <v>0</v>
      </c>
      <c r="T26" s="30">
        <f>'Specifikace služeb'!C25</f>
        <v>56.4</v>
      </c>
      <c r="U26" s="7">
        <f t="shared" si="1"/>
        <v>0</v>
      </c>
      <c r="V26" s="31">
        <v>21</v>
      </c>
      <c r="W26" s="20">
        <f t="shared" si="2"/>
        <v>0</v>
      </c>
    </row>
    <row r="27" spans="1:23" x14ac:dyDescent="0.2">
      <c r="A27" s="47" t="s">
        <v>120</v>
      </c>
      <c r="B27" s="2" t="s">
        <v>103</v>
      </c>
      <c r="C27" s="43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7"/>
      <c r="S27" s="2">
        <f t="shared" si="0"/>
        <v>0</v>
      </c>
      <c r="T27" s="30">
        <f>'Specifikace služeb'!C26</f>
        <v>60</v>
      </c>
      <c r="U27" s="7">
        <f t="shared" si="1"/>
        <v>0</v>
      </c>
      <c r="V27" s="31">
        <v>21</v>
      </c>
      <c r="W27" s="20">
        <f t="shared" si="2"/>
        <v>0</v>
      </c>
    </row>
    <row r="28" spans="1:23" x14ac:dyDescent="0.2">
      <c r="A28" s="47" t="s">
        <v>125</v>
      </c>
      <c r="B28" s="2" t="s">
        <v>103</v>
      </c>
      <c r="C28" s="43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7"/>
      <c r="S28" s="2">
        <f t="shared" si="0"/>
        <v>0</v>
      </c>
      <c r="T28" s="30">
        <f>'Specifikace služeb'!C27</f>
        <v>50.4</v>
      </c>
      <c r="U28" s="7">
        <f t="shared" si="1"/>
        <v>0</v>
      </c>
      <c r="V28" s="31">
        <v>21</v>
      </c>
      <c r="W28" s="20">
        <f t="shared" si="2"/>
        <v>0</v>
      </c>
    </row>
    <row r="29" spans="1:23" x14ac:dyDescent="0.2">
      <c r="A29" s="44" t="s">
        <v>126</v>
      </c>
      <c r="B29" s="2" t="s">
        <v>127</v>
      </c>
      <c r="C29" s="4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>
        <v>1</v>
      </c>
      <c r="P29" s="34"/>
      <c r="Q29" s="34"/>
      <c r="R29" s="5"/>
      <c r="S29" s="2">
        <f t="shared" si="0"/>
        <v>1</v>
      </c>
      <c r="T29" s="30">
        <f>'Specifikace služeb'!C28</f>
        <v>72</v>
      </c>
      <c r="U29" s="7">
        <f t="shared" si="1"/>
        <v>72</v>
      </c>
      <c r="V29" s="31">
        <v>21</v>
      </c>
      <c r="W29" s="20">
        <f t="shared" si="2"/>
        <v>87.12</v>
      </c>
    </row>
    <row r="30" spans="1:23" ht="25.5" x14ac:dyDescent="0.2">
      <c r="A30" s="68" t="s">
        <v>128</v>
      </c>
      <c r="B30" s="2" t="s">
        <v>129</v>
      </c>
      <c r="C30" s="43">
        <v>12</v>
      </c>
      <c r="D30" s="34">
        <v>18</v>
      </c>
      <c r="E30" s="34">
        <v>12</v>
      </c>
      <c r="F30" s="34">
        <v>10</v>
      </c>
      <c r="G30" s="34">
        <v>6</v>
      </c>
      <c r="H30" s="34">
        <v>6</v>
      </c>
      <c r="I30" s="34">
        <v>14</v>
      </c>
      <c r="J30" s="34">
        <v>12</v>
      </c>
      <c r="K30" s="34">
        <v>6</v>
      </c>
      <c r="L30" s="34"/>
      <c r="M30" s="34">
        <v>12</v>
      </c>
      <c r="N30" s="34"/>
      <c r="O30" s="34"/>
      <c r="P30" s="34"/>
      <c r="Q30" s="34"/>
      <c r="R30" s="51">
        <v>36</v>
      </c>
      <c r="S30" s="2">
        <f>SUM(C30:R30)</f>
        <v>144</v>
      </c>
      <c r="T30" s="30">
        <f>'Specifikace služeb'!C29</f>
        <v>15.6</v>
      </c>
      <c r="U30" s="7">
        <f t="shared" si="1"/>
        <v>2246.4</v>
      </c>
      <c r="V30" s="31">
        <v>21</v>
      </c>
      <c r="W30" s="20">
        <f t="shared" si="2"/>
        <v>2718.1440000000002</v>
      </c>
    </row>
    <row r="31" spans="1:23" x14ac:dyDescent="0.2">
      <c r="A31" s="34" t="s">
        <v>130</v>
      </c>
      <c r="B31" s="2" t="s">
        <v>129</v>
      </c>
      <c r="C31" s="43">
        <v>18</v>
      </c>
      <c r="D31" s="34">
        <v>18</v>
      </c>
      <c r="E31" s="34"/>
      <c r="F31" s="34"/>
      <c r="G31" s="34">
        <v>6</v>
      </c>
      <c r="H31" s="34">
        <v>6</v>
      </c>
      <c r="I31" s="34"/>
      <c r="J31" s="34"/>
      <c r="K31" s="34"/>
      <c r="L31" s="34"/>
      <c r="M31" s="34">
        <v>12</v>
      </c>
      <c r="N31" s="34"/>
      <c r="O31" s="34"/>
      <c r="P31" s="34"/>
      <c r="Q31" s="34"/>
      <c r="R31" s="37"/>
      <c r="S31" s="2">
        <f t="shared" si="0"/>
        <v>60</v>
      </c>
      <c r="T31" s="30">
        <f>'Specifikace služeb'!C30</f>
        <v>24</v>
      </c>
      <c r="U31" s="7">
        <f t="shared" si="1"/>
        <v>1440</v>
      </c>
      <c r="V31" s="31">
        <v>21</v>
      </c>
      <c r="W31" s="20">
        <f t="shared" si="2"/>
        <v>1742.4</v>
      </c>
    </row>
    <row r="32" spans="1:23" x14ac:dyDescent="0.2">
      <c r="A32" s="47" t="s">
        <v>131</v>
      </c>
      <c r="B32" s="2" t="s">
        <v>129</v>
      </c>
      <c r="C32" s="65"/>
      <c r="D32" s="34"/>
      <c r="E32" s="34">
        <v>6</v>
      </c>
      <c r="F32" s="34"/>
      <c r="G32" s="34"/>
      <c r="H32" s="34"/>
      <c r="I32" s="34">
        <v>8</v>
      </c>
      <c r="J32" s="34"/>
      <c r="K32" s="34">
        <v>6</v>
      </c>
      <c r="L32" s="34"/>
      <c r="M32" s="34"/>
      <c r="N32" s="34"/>
      <c r="O32" s="34"/>
      <c r="P32" s="34"/>
      <c r="Q32" s="34"/>
      <c r="R32" s="5"/>
      <c r="S32" s="2">
        <f t="shared" si="0"/>
        <v>20</v>
      </c>
      <c r="T32" s="30">
        <f>'Specifikace služeb'!C31</f>
        <v>15.6</v>
      </c>
      <c r="U32" s="7">
        <f t="shared" si="1"/>
        <v>312</v>
      </c>
      <c r="V32" s="31">
        <v>21</v>
      </c>
      <c r="W32" s="20">
        <f t="shared" si="2"/>
        <v>377.52</v>
      </c>
    </row>
    <row r="33" spans="1:23" x14ac:dyDescent="0.2">
      <c r="A33" s="47" t="s">
        <v>192</v>
      </c>
      <c r="B33" s="2"/>
      <c r="C33" s="65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5"/>
      <c r="S33" s="5"/>
      <c r="T33" s="5"/>
      <c r="U33" s="5"/>
      <c r="V33" s="5"/>
      <c r="W33" s="5"/>
    </row>
    <row r="34" spans="1:23" x14ac:dyDescent="0.2">
      <c r="A34" s="34" t="s">
        <v>133</v>
      </c>
      <c r="B34" s="2" t="s">
        <v>129</v>
      </c>
      <c r="C34" s="65">
        <v>95</v>
      </c>
      <c r="D34" s="34">
        <v>208</v>
      </c>
      <c r="E34" s="34">
        <v>41</v>
      </c>
      <c r="F34" s="34">
        <v>8</v>
      </c>
      <c r="G34" s="34">
        <v>14</v>
      </c>
      <c r="H34" s="34">
        <v>15</v>
      </c>
      <c r="I34" s="34">
        <v>34</v>
      </c>
      <c r="J34" s="34">
        <v>20</v>
      </c>
      <c r="K34" s="34">
        <v>5</v>
      </c>
      <c r="L34" s="34">
        <v>3</v>
      </c>
      <c r="M34" s="34">
        <v>148</v>
      </c>
      <c r="N34" s="34"/>
      <c r="O34" s="34"/>
      <c r="P34" s="34"/>
      <c r="Q34" s="34"/>
      <c r="R34" s="5">
        <v>36</v>
      </c>
      <c r="S34" s="2">
        <f t="shared" si="0"/>
        <v>627</v>
      </c>
      <c r="T34" s="30">
        <f>'Specifikace služeb'!C33</f>
        <v>12</v>
      </c>
      <c r="U34" s="7">
        <f t="shared" si="1"/>
        <v>7524</v>
      </c>
      <c r="V34" s="31">
        <v>21</v>
      </c>
      <c r="W34" s="20">
        <f t="shared" si="2"/>
        <v>9104.0400000000009</v>
      </c>
    </row>
    <row r="35" spans="1:23" x14ac:dyDescent="0.2">
      <c r="A35" s="34" t="s">
        <v>134</v>
      </c>
      <c r="B35" s="2" t="s">
        <v>129</v>
      </c>
      <c r="C35" s="65"/>
      <c r="D35" s="34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5"/>
      <c r="S35" s="2">
        <f t="shared" si="0"/>
        <v>48</v>
      </c>
      <c r="T35" s="30">
        <f>'Specifikace služeb'!C34</f>
        <v>14.4</v>
      </c>
      <c r="U35" s="7">
        <f t="shared" si="1"/>
        <v>691.2</v>
      </c>
      <c r="V35" s="31">
        <v>21</v>
      </c>
      <c r="W35" s="20">
        <f t="shared" si="2"/>
        <v>836.35200000000009</v>
      </c>
    </row>
    <row r="36" spans="1:23" x14ac:dyDescent="0.2">
      <c r="A36" s="34" t="s">
        <v>135</v>
      </c>
      <c r="B36" s="2" t="s">
        <v>129</v>
      </c>
      <c r="C36" s="65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5"/>
      <c r="S36" s="2">
        <f t="shared" si="0"/>
        <v>0</v>
      </c>
      <c r="T36" s="30">
        <f>'Specifikace služeb'!C35</f>
        <v>18</v>
      </c>
      <c r="U36" s="7">
        <f t="shared" si="1"/>
        <v>0</v>
      </c>
      <c r="V36" s="31">
        <v>21</v>
      </c>
      <c r="W36" s="20">
        <f t="shared" si="2"/>
        <v>0</v>
      </c>
    </row>
    <row r="37" spans="1:23" x14ac:dyDescent="0.2">
      <c r="A37" s="34" t="s">
        <v>136</v>
      </c>
      <c r="B37" s="2" t="s">
        <v>129</v>
      </c>
      <c r="C37" s="43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7"/>
      <c r="S37" s="2">
        <f t="shared" si="0"/>
        <v>0</v>
      </c>
      <c r="T37" s="30">
        <f>'Specifikace služeb'!C36</f>
        <v>14.4</v>
      </c>
      <c r="U37" s="7">
        <f t="shared" si="1"/>
        <v>0</v>
      </c>
      <c r="V37" s="31">
        <v>21</v>
      </c>
      <c r="W37" s="20">
        <f t="shared" si="2"/>
        <v>0</v>
      </c>
    </row>
    <row r="38" spans="1:23" x14ac:dyDescent="0.2">
      <c r="A38" s="34" t="s">
        <v>137</v>
      </c>
      <c r="B38" s="2" t="s">
        <v>129</v>
      </c>
      <c r="C38" s="43">
        <v>32</v>
      </c>
      <c r="D38" s="34">
        <v>122</v>
      </c>
      <c r="E38" s="34">
        <v>52</v>
      </c>
      <c r="F38" s="34">
        <v>13</v>
      </c>
      <c r="G38" s="34">
        <v>14</v>
      </c>
      <c r="H38" s="34">
        <v>18</v>
      </c>
      <c r="I38" s="34">
        <v>26</v>
      </c>
      <c r="J38" s="34">
        <v>13</v>
      </c>
      <c r="K38" s="34"/>
      <c r="L38" s="34">
        <v>5</v>
      </c>
      <c r="M38" s="34">
        <v>96</v>
      </c>
      <c r="N38" s="34"/>
      <c r="O38" s="34"/>
      <c r="P38" s="34"/>
      <c r="Q38" s="34"/>
      <c r="R38" s="37"/>
      <c r="S38" s="2">
        <f t="shared" si="0"/>
        <v>391</v>
      </c>
      <c r="T38" s="30">
        <f>'Specifikace služeb'!C37</f>
        <v>13.2</v>
      </c>
      <c r="U38" s="7">
        <f t="shared" si="1"/>
        <v>5161.2</v>
      </c>
      <c r="V38" s="31">
        <v>21</v>
      </c>
      <c r="W38" s="20">
        <f t="shared" si="2"/>
        <v>6245.0519999999997</v>
      </c>
    </row>
    <row r="39" spans="1:23" x14ac:dyDescent="0.2">
      <c r="A39" s="34" t="s">
        <v>138</v>
      </c>
      <c r="B39" s="2" t="s">
        <v>129</v>
      </c>
      <c r="C39" s="43">
        <v>1</v>
      </c>
      <c r="D39" s="34"/>
      <c r="E39" s="34"/>
      <c r="F39" s="34"/>
      <c r="G39" s="34">
        <v>1</v>
      </c>
      <c r="H39" s="34"/>
      <c r="I39" s="34"/>
      <c r="J39" s="34">
        <v>1</v>
      </c>
      <c r="K39" s="34">
        <v>9</v>
      </c>
      <c r="L39" s="34">
        <v>1</v>
      </c>
      <c r="M39" s="34">
        <v>1</v>
      </c>
      <c r="N39" s="34">
        <v>3</v>
      </c>
      <c r="O39" s="34"/>
      <c r="P39" s="34">
        <v>6</v>
      </c>
      <c r="Q39" s="34"/>
      <c r="R39" s="37">
        <v>18</v>
      </c>
      <c r="S39" s="2">
        <f t="shared" si="0"/>
        <v>41</v>
      </c>
      <c r="T39" s="30">
        <f>'Specifikace služeb'!C38</f>
        <v>120</v>
      </c>
      <c r="U39" s="7">
        <f t="shared" si="1"/>
        <v>4920</v>
      </c>
      <c r="V39" s="31">
        <v>21</v>
      </c>
      <c r="W39" s="20">
        <f t="shared" si="2"/>
        <v>5953.2</v>
      </c>
    </row>
    <row r="40" spans="1:23" x14ac:dyDescent="0.2">
      <c r="A40" s="34" t="s">
        <v>139</v>
      </c>
      <c r="B40" s="2" t="s">
        <v>129</v>
      </c>
      <c r="C40" s="43">
        <v>6</v>
      </c>
      <c r="D40" s="34">
        <v>10</v>
      </c>
      <c r="E40" s="34"/>
      <c r="F40" s="34"/>
      <c r="G40" s="34"/>
      <c r="H40" s="34"/>
      <c r="I40" s="34"/>
      <c r="J40" s="34"/>
      <c r="K40" s="34"/>
      <c r="L40" s="34"/>
      <c r="M40" s="34">
        <v>4</v>
      </c>
      <c r="N40" s="34"/>
      <c r="O40" s="34"/>
      <c r="P40" s="34"/>
      <c r="Q40" s="34"/>
      <c r="R40" s="37">
        <v>1</v>
      </c>
      <c r="S40" s="2">
        <f t="shared" si="0"/>
        <v>21</v>
      </c>
      <c r="T40" s="30">
        <f>'Specifikace služeb'!C39</f>
        <v>24</v>
      </c>
      <c r="U40" s="7">
        <f t="shared" si="1"/>
        <v>504</v>
      </c>
      <c r="V40" s="31">
        <v>21</v>
      </c>
      <c r="W40" s="20">
        <f t="shared" si="2"/>
        <v>609.84</v>
      </c>
    </row>
    <row r="41" spans="1:23" x14ac:dyDescent="0.2">
      <c r="A41" s="34" t="s">
        <v>140</v>
      </c>
      <c r="B41" s="2" t="s">
        <v>129</v>
      </c>
      <c r="C41" s="43">
        <v>14</v>
      </c>
      <c r="D41" s="34"/>
      <c r="E41" s="34"/>
      <c r="F41" s="34">
        <v>6</v>
      </c>
      <c r="G41" s="34"/>
      <c r="H41" s="34"/>
      <c r="I41" s="34">
        <v>2</v>
      </c>
      <c r="J41" s="34">
        <v>6</v>
      </c>
      <c r="K41" s="34"/>
      <c r="L41" s="34"/>
      <c r="M41" s="34">
        <v>6</v>
      </c>
      <c r="N41" s="34"/>
      <c r="O41" s="34"/>
      <c r="P41" s="34"/>
      <c r="Q41" s="34"/>
      <c r="R41" s="37"/>
      <c r="S41" s="2">
        <f t="shared" si="0"/>
        <v>34</v>
      </c>
      <c r="T41" s="30">
        <f>'Specifikace služeb'!C40</f>
        <v>36</v>
      </c>
      <c r="U41" s="7">
        <f t="shared" si="1"/>
        <v>1224</v>
      </c>
      <c r="V41" s="31">
        <v>21</v>
      </c>
      <c r="W41" s="20">
        <f t="shared" si="2"/>
        <v>1481.04</v>
      </c>
    </row>
    <row r="42" spans="1:23" x14ac:dyDescent="0.2">
      <c r="A42" s="34" t="s">
        <v>141</v>
      </c>
      <c r="B42" s="2" t="s">
        <v>129</v>
      </c>
      <c r="C42" s="43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7"/>
      <c r="S42" s="2">
        <f t="shared" si="0"/>
        <v>0</v>
      </c>
      <c r="T42" s="30">
        <f>'Specifikace služeb'!C41</f>
        <v>48</v>
      </c>
      <c r="U42" s="7">
        <f t="shared" si="1"/>
        <v>0</v>
      </c>
      <c r="V42" s="31">
        <v>21</v>
      </c>
      <c r="W42" s="20">
        <f t="shared" si="2"/>
        <v>0</v>
      </c>
    </row>
    <row r="43" spans="1:23" x14ac:dyDescent="0.2">
      <c r="A43" s="34" t="s">
        <v>142</v>
      </c>
      <c r="B43" s="2" t="s">
        <v>129</v>
      </c>
      <c r="C43" s="43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7"/>
      <c r="S43" s="2">
        <f t="shared" si="0"/>
        <v>0</v>
      </c>
      <c r="T43" s="30">
        <f>'Specifikace služeb'!C42</f>
        <v>7.2</v>
      </c>
      <c r="U43" s="7">
        <f t="shared" si="1"/>
        <v>0</v>
      </c>
      <c r="V43" s="31">
        <v>21</v>
      </c>
      <c r="W43" s="20">
        <f t="shared" si="2"/>
        <v>0</v>
      </c>
    </row>
    <row r="44" spans="1:23" ht="25.5" x14ac:dyDescent="0.2">
      <c r="A44" s="68" t="s">
        <v>143</v>
      </c>
      <c r="B44" s="2" t="s">
        <v>103</v>
      </c>
      <c r="C44" s="43">
        <v>3</v>
      </c>
      <c r="D44" s="34">
        <v>10</v>
      </c>
      <c r="E44" s="34">
        <v>1</v>
      </c>
      <c r="F44" s="34">
        <v>1</v>
      </c>
      <c r="G44" s="34">
        <v>1</v>
      </c>
      <c r="H44" s="34">
        <v>1</v>
      </c>
      <c r="I44" s="34">
        <v>1</v>
      </c>
      <c r="J44" s="34">
        <v>2</v>
      </c>
      <c r="K44" s="34">
        <v>1</v>
      </c>
      <c r="L44" s="34">
        <v>1</v>
      </c>
      <c r="M44" s="34">
        <v>4</v>
      </c>
      <c r="N44" s="34"/>
      <c r="O44" s="34"/>
      <c r="P44" s="34"/>
      <c r="Q44" s="34"/>
      <c r="R44" s="37"/>
      <c r="S44" s="2">
        <f t="shared" si="0"/>
        <v>26</v>
      </c>
      <c r="T44" s="30">
        <f>'Specifikace služeb'!C43</f>
        <v>36</v>
      </c>
      <c r="U44" s="7">
        <f t="shared" si="1"/>
        <v>936</v>
      </c>
      <c r="V44" s="31">
        <v>21</v>
      </c>
      <c r="W44" s="20">
        <f t="shared" si="2"/>
        <v>1132.56</v>
      </c>
    </row>
    <row r="45" spans="1:23" x14ac:dyDescent="0.2">
      <c r="A45" s="53" t="s">
        <v>144</v>
      </c>
      <c r="B45" s="2" t="s">
        <v>103</v>
      </c>
      <c r="C45" s="43"/>
      <c r="D45" s="34">
        <v>38</v>
      </c>
      <c r="E45" s="34">
        <v>10</v>
      </c>
      <c r="F45" s="34"/>
      <c r="G45" s="34">
        <v>1</v>
      </c>
      <c r="H45" s="34">
        <v>2</v>
      </c>
      <c r="I45" s="34"/>
      <c r="J45" s="34"/>
      <c r="K45" s="34"/>
      <c r="L45" s="34"/>
      <c r="M45" s="34"/>
      <c r="N45" s="34"/>
      <c r="O45" s="34"/>
      <c r="P45" s="34"/>
      <c r="Q45" s="34"/>
      <c r="R45" s="37"/>
      <c r="S45" s="2">
        <f t="shared" si="0"/>
        <v>51</v>
      </c>
      <c r="T45" s="30">
        <f>'Specifikace služeb'!C44</f>
        <v>30</v>
      </c>
      <c r="U45" s="7">
        <f t="shared" si="1"/>
        <v>1530</v>
      </c>
      <c r="V45" s="31">
        <v>21</v>
      </c>
      <c r="W45" s="20">
        <f t="shared" si="2"/>
        <v>1851.3</v>
      </c>
    </row>
    <row r="46" spans="1:23" x14ac:dyDescent="0.2">
      <c r="A46" s="19" t="s">
        <v>145</v>
      </c>
      <c r="B46" s="2" t="s">
        <v>103</v>
      </c>
      <c r="C46" s="43">
        <v>1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7"/>
      <c r="S46" s="2">
        <f t="shared" si="0"/>
        <v>1</v>
      </c>
      <c r="T46" s="30">
        <f>'Specifikace služeb'!C45</f>
        <v>36</v>
      </c>
      <c r="U46" s="7">
        <f t="shared" si="1"/>
        <v>36</v>
      </c>
      <c r="V46" s="31">
        <v>21</v>
      </c>
      <c r="W46" s="20">
        <f t="shared" si="2"/>
        <v>43.56</v>
      </c>
    </row>
    <row r="47" spans="1:23" x14ac:dyDescent="0.2">
      <c r="A47" s="19" t="s">
        <v>146</v>
      </c>
      <c r="B47" s="2" t="s">
        <v>103</v>
      </c>
      <c r="C47" s="43">
        <v>6</v>
      </c>
      <c r="D47" s="34">
        <v>2</v>
      </c>
      <c r="E47" s="34">
        <v>1</v>
      </c>
      <c r="F47" s="34">
        <v>1</v>
      </c>
      <c r="G47" s="34">
        <v>1</v>
      </c>
      <c r="H47" s="34">
        <v>1</v>
      </c>
      <c r="I47" s="34">
        <v>1</v>
      </c>
      <c r="J47" s="34">
        <v>2</v>
      </c>
      <c r="K47" s="34"/>
      <c r="L47" s="34">
        <v>1</v>
      </c>
      <c r="M47" s="34">
        <v>4</v>
      </c>
      <c r="N47" s="34"/>
      <c r="O47" s="34"/>
      <c r="P47" s="34"/>
      <c r="Q47" s="34"/>
      <c r="R47" s="37"/>
      <c r="S47" s="2">
        <f t="shared" si="0"/>
        <v>20</v>
      </c>
      <c r="T47" s="30">
        <f>'Specifikace služeb'!C46</f>
        <v>48</v>
      </c>
      <c r="U47" s="7">
        <f t="shared" si="1"/>
        <v>960</v>
      </c>
      <c r="V47" s="31">
        <v>21</v>
      </c>
      <c r="W47" s="20">
        <f t="shared" si="2"/>
        <v>1161.5999999999999</v>
      </c>
    </row>
    <row r="48" spans="1:23" x14ac:dyDescent="0.2">
      <c r="A48" s="19" t="s">
        <v>147</v>
      </c>
      <c r="B48" s="2" t="s">
        <v>103</v>
      </c>
      <c r="C48" s="4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7">
        <v>2</v>
      </c>
      <c r="S48" s="2">
        <f t="shared" si="0"/>
        <v>2</v>
      </c>
      <c r="T48" s="30">
        <f>'Specifikace služeb'!C47</f>
        <v>66</v>
      </c>
      <c r="U48" s="7">
        <f t="shared" si="1"/>
        <v>132</v>
      </c>
      <c r="V48" s="31">
        <v>21</v>
      </c>
      <c r="W48" s="20">
        <f t="shared" si="2"/>
        <v>159.72</v>
      </c>
    </row>
    <row r="49" spans="1:23" x14ac:dyDescent="0.2">
      <c r="A49" s="19" t="s">
        <v>148</v>
      </c>
      <c r="B49" s="2" t="s">
        <v>103</v>
      </c>
      <c r="C49" s="43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7"/>
      <c r="S49" s="2">
        <f t="shared" si="0"/>
        <v>0</v>
      </c>
      <c r="T49" s="30">
        <f>'Specifikace služeb'!C48</f>
        <v>54</v>
      </c>
      <c r="U49" s="7">
        <f t="shared" si="1"/>
        <v>0</v>
      </c>
      <c r="V49" s="31">
        <v>21</v>
      </c>
      <c r="W49" s="20">
        <f t="shared" si="2"/>
        <v>0</v>
      </c>
    </row>
    <row r="50" spans="1:23" x14ac:dyDescent="0.2">
      <c r="A50" s="19" t="s">
        <v>149</v>
      </c>
      <c r="B50" s="2" t="s">
        <v>103</v>
      </c>
      <c r="C50" s="43"/>
      <c r="D50" s="34"/>
      <c r="E50" s="34"/>
      <c r="F50" s="34"/>
      <c r="G50" s="34"/>
      <c r="H50" s="34"/>
      <c r="I50" s="34"/>
      <c r="J50" s="34"/>
      <c r="K50" s="34">
        <v>1</v>
      </c>
      <c r="L50" s="34"/>
      <c r="M50" s="34"/>
      <c r="N50" s="34"/>
      <c r="O50" s="34"/>
      <c r="P50" s="34"/>
      <c r="Q50" s="34"/>
      <c r="R50" s="37">
        <v>2</v>
      </c>
      <c r="S50" s="2">
        <f t="shared" si="0"/>
        <v>3</v>
      </c>
      <c r="T50" s="30">
        <f>'Specifikace služeb'!C49</f>
        <v>78</v>
      </c>
      <c r="U50" s="7">
        <f t="shared" si="1"/>
        <v>234</v>
      </c>
      <c r="V50" s="31">
        <v>21</v>
      </c>
      <c r="W50" s="20">
        <f t="shared" si="2"/>
        <v>283.14</v>
      </c>
    </row>
    <row r="51" spans="1:23" x14ac:dyDescent="0.2">
      <c r="A51" s="19" t="s">
        <v>150</v>
      </c>
      <c r="B51" s="2" t="s">
        <v>103</v>
      </c>
      <c r="C51" s="43">
        <v>8</v>
      </c>
      <c r="D51" s="34">
        <v>12</v>
      </c>
      <c r="E51" s="34">
        <v>2</v>
      </c>
      <c r="F51" s="34"/>
      <c r="G51" s="34">
        <v>1</v>
      </c>
      <c r="H51" s="34"/>
      <c r="I51" s="34">
        <v>1</v>
      </c>
      <c r="J51" s="34"/>
      <c r="K51" s="34"/>
      <c r="L51" s="34">
        <v>2</v>
      </c>
      <c r="M51" s="34"/>
      <c r="N51" s="34"/>
      <c r="O51" s="34"/>
      <c r="P51" s="34"/>
      <c r="Q51" s="34"/>
      <c r="R51" s="37"/>
      <c r="S51" s="2">
        <f t="shared" si="0"/>
        <v>26</v>
      </c>
      <c r="T51" s="30">
        <f>'Specifikace služeb'!C50</f>
        <v>24</v>
      </c>
      <c r="U51" s="7">
        <f t="shared" si="1"/>
        <v>624</v>
      </c>
      <c r="V51" s="31">
        <v>21</v>
      </c>
      <c r="W51" s="20">
        <f t="shared" si="2"/>
        <v>755.04</v>
      </c>
    </row>
    <row r="52" spans="1:23" x14ac:dyDescent="0.2">
      <c r="A52" s="19" t="s">
        <v>151</v>
      </c>
      <c r="B52" s="2" t="s">
        <v>103</v>
      </c>
      <c r="C52" s="43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7"/>
      <c r="S52" s="2">
        <f t="shared" si="0"/>
        <v>0</v>
      </c>
      <c r="T52" s="30">
        <f>'Specifikace služeb'!C51</f>
        <v>72</v>
      </c>
      <c r="U52" s="7">
        <f t="shared" si="1"/>
        <v>0</v>
      </c>
      <c r="V52" s="31">
        <v>21</v>
      </c>
      <c r="W52" s="20">
        <f t="shared" si="2"/>
        <v>0</v>
      </c>
    </row>
    <row r="53" spans="1:23" x14ac:dyDescent="0.2">
      <c r="A53" s="19" t="s">
        <v>152</v>
      </c>
      <c r="B53" s="2" t="s">
        <v>103</v>
      </c>
      <c r="C53" s="43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7"/>
      <c r="S53" s="2">
        <f t="shared" si="0"/>
        <v>0</v>
      </c>
      <c r="T53" s="30">
        <f>'Specifikace služeb'!C52</f>
        <v>42</v>
      </c>
      <c r="U53" s="7">
        <f t="shared" si="1"/>
        <v>0</v>
      </c>
      <c r="V53" s="31">
        <v>21</v>
      </c>
      <c r="W53" s="20">
        <f t="shared" si="2"/>
        <v>0</v>
      </c>
    </row>
    <row r="54" spans="1:23" x14ac:dyDescent="0.2">
      <c r="A54" s="19" t="s">
        <v>153</v>
      </c>
      <c r="B54" s="2" t="s">
        <v>103</v>
      </c>
      <c r="C54" s="43"/>
      <c r="D54" s="34"/>
      <c r="E54" s="34"/>
      <c r="F54" s="34"/>
      <c r="G54" s="34"/>
      <c r="H54" s="34"/>
      <c r="I54" s="34"/>
      <c r="J54" s="34">
        <v>1</v>
      </c>
      <c r="K54" s="34"/>
      <c r="L54" s="34"/>
      <c r="M54" s="34">
        <v>1</v>
      </c>
      <c r="N54" s="34">
        <v>3</v>
      </c>
      <c r="O54" s="34">
        <v>1</v>
      </c>
      <c r="P54" s="34">
        <v>6</v>
      </c>
      <c r="Q54" s="34"/>
      <c r="R54" s="37"/>
      <c r="S54" s="2">
        <f t="shared" si="0"/>
        <v>12</v>
      </c>
      <c r="T54" s="30">
        <f>'Specifikace služeb'!C53</f>
        <v>36</v>
      </c>
      <c r="U54" s="7">
        <f t="shared" si="1"/>
        <v>432</v>
      </c>
      <c r="V54" s="31">
        <v>21</v>
      </c>
      <c r="W54" s="20">
        <f t="shared" si="2"/>
        <v>522.72</v>
      </c>
    </row>
    <row r="55" spans="1:23" x14ac:dyDescent="0.2">
      <c r="A55" s="19" t="s">
        <v>154</v>
      </c>
      <c r="B55" s="2" t="s">
        <v>103</v>
      </c>
      <c r="C55" s="43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7">
        <v>1</v>
      </c>
      <c r="S55" s="2">
        <f t="shared" si="0"/>
        <v>1</v>
      </c>
      <c r="T55" s="30">
        <f>'Specifikace služeb'!C54</f>
        <v>192</v>
      </c>
      <c r="U55" s="7">
        <f t="shared" si="1"/>
        <v>192</v>
      </c>
      <c r="V55" s="31">
        <v>21</v>
      </c>
      <c r="W55" s="20">
        <f t="shared" si="2"/>
        <v>232.32</v>
      </c>
    </row>
    <row r="56" spans="1:23" x14ac:dyDescent="0.2">
      <c r="A56" s="19" t="s">
        <v>155</v>
      </c>
      <c r="B56" s="2" t="s">
        <v>103</v>
      </c>
      <c r="C56" s="43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7"/>
      <c r="S56" s="2">
        <f t="shared" si="0"/>
        <v>0</v>
      </c>
      <c r="T56" s="30">
        <f>'Specifikace služeb'!C55</f>
        <v>48</v>
      </c>
      <c r="U56" s="7">
        <f t="shared" si="1"/>
        <v>0</v>
      </c>
      <c r="V56" s="31">
        <v>21</v>
      </c>
      <c r="W56" s="20">
        <f t="shared" si="2"/>
        <v>0</v>
      </c>
    </row>
    <row r="57" spans="1:23" ht="25.5" x14ac:dyDescent="0.2">
      <c r="A57" s="64" t="s">
        <v>156</v>
      </c>
      <c r="B57" s="2" t="s">
        <v>103</v>
      </c>
      <c r="C57" s="43"/>
      <c r="D57" s="34"/>
      <c r="E57" s="34"/>
      <c r="F57" s="34"/>
      <c r="G57" s="34"/>
      <c r="H57" s="34"/>
      <c r="I57" s="34"/>
      <c r="J57" s="34"/>
      <c r="K57" s="34"/>
      <c r="L57" s="34"/>
      <c r="M57" s="34">
        <v>4</v>
      </c>
      <c r="N57" s="34"/>
      <c r="O57" s="34"/>
      <c r="P57" s="34"/>
      <c r="Q57" s="34"/>
      <c r="R57" s="37"/>
      <c r="S57" s="2">
        <f t="shared" si="0"/>
        <v>4</v>
      </c>
      <c r="T57" s="30">
        <f>'Specifikace služeb'!C56</f>
        <v>48</v>
      </c>
      <c r="U57" s="7">
        <f t="shared" si="1"/>
        <v>192</v>
      </c>
      <c r="V57" s="31">
        <v>21</v>
      </c>
      <c r="W57" s="20">
        <f t="shared" si="2"/>
        <v>232.32</v>
      </c>
    </row>
    <row r="58" spans="1:23" x14ac:dyDescent="0.2">
      <c r="A58" s="19" t="s">
        <v>158</v>
      </c>
      <c r="B58" s="2" t="s">
        <v>103</v>
      </c>
      <c r="C58" s="24"/>
      <c r="D58" s="24"/>
      <c r="E58" s="3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34">
        <v>26</v>
      </c>
      <c r="R58" s="2"/>
      <c r="S58" s="2">
        <f t="shared" si="0"/>
        <v>26</v>
      </c>
      <c r="T58" s="30">
        <f>'Specifikace služeb'!C58</f>
        <v>100</v>
      </c>
      <c r="U58" s="7">
        <f t="shared" si="1"/>
        <v>2600</v>
      </c>
      <c r="V58" s="31">
        <v>21</v>
      </c>
      <c r="W58" s="20">
        <f t="shared" si="2"/>
        <v>3146</v>
      </c>
    </row>
    <row r="59" spans="1:23" x14ac:dyDescent="0.2">
      <c r="A59" s="19" t="s">
        <v>159</v>
      </c>
      <c r="B59" s="2" t="s">
        <v>103</v>
      </c>
      <c r="C59" s="24"/>
      <c r="D59" s="24"/>
      <c r="E59" s="3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34">
        <v>8</v>
      </c>
      <c r="R59" s="2"/>
      <c r="S59" s="2">
        <f t="shared" si="0"/>
        <v>8</v>
      </c>
      <c r="T59" s="30">
        <f>'Specifikace služeb'!C59</f>
        <v>500</v>
      </c>
      <c r="U59" s="7">
        <f t="shared" si="1"/>
        <v>4000</v>
      </c>
      <c r="V59" s="31">
        <v>21</v>
      </c>
      <c r="W59" s="20">
        <f t="shared" si="2"/>
        <v>4840</v>
      </c>
    </row>
    <row r="60" spans="1:23" x14ac:dyDescent="0.2">
      <c r="A60" s="19" t="s">
        <v>160</v>
      </c>
      <c r="B60" s="2" t="s">
        <v>103</v>
      </c>
      <c r="C60" s="24"/>
      <c r="D60" s="24"/>
      <c r="E60" s="3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34">
        <v>30</v>
      </c>
      <c r="R60" s="2"/>
      <c r="S60" s="2">
        <f t="shared" si="0"/>
        <v>30</v>
      </c>
      <c r="T60" s="30">
        <f>'Specifikace služeb'!C60</f>
        <v>30</v>
      </c>
      <c r="U60" s="7">
        <f t="shared" si="1"/>
        <v>900</v>
      </c>
      <c r="V60" s="31">
        <v>21</v>
      </c>
      <c r="W60" s="20">
        <f t="shared" si="2"/>
        <v>1089</v>
      </c>
    </row>
    <row r="61" spans="1:23" x14ac:dyDescent="0.2">
      <c r="A61" s="19" t="s">
        <v>161</v>
      </c>
      <c r="B61" s="45" t="s">
        <v>103</v>
      </c>
      <c r="C61" s="24"/>
      <c r="D61" s="24"/>
      <c r="E61" s="3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34">
        <v>22</v>
      </c>
      <c r="R61" s="2"/>
      <c r="S61" s="2">
        <f t="shared" si="0"/>
        <v>22</v>
      </c>
      <c r="T61" s="30">
        <f>'Specifikace služeb'!C61</f>
        <v>50</v>
      </c>
      <c r="U61" s="7">
        <f t="shared" si="1"/>
        <v>1100</v>
      </c>
      <c r="V61" s="31">
        <v>21</v>
      </c>
      <c r="W61" s="20">
        <f t="shared" si="2"/>
        <v>1331</v>
      </c>
    </row>
    <row r="62" spans="1:23" x14ac:dyDescent="0.2">
      <c r="A62" s="19" t="s">
        <v>162</v>
      </c>
      <c r="B62" s="2" t="s">
        <v>103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34">
        <v>78</v>
      </c>
      <c r="R62" s="2"/>
      <c r="S62" s="2">
        <f>SUM(C62:R62)</f>
        <v>78</v>
      </c>
      <c r="T62" s="30">
        <f>'Specifikace služeb'!C62</f>
        <v>55</v>
      </c>
      <c r="U62" s="7">
        <f>S62*T62</f>
        <v>4290</v>
      </c>
      <c r="V62" s="31">
        <v>21</v>
      </c>
      <c r="W62" s="20">
        <f>U62*(100+V62)/100</f>
        <v>5190.8999999999996</v>
      </c>
    </row>
    <row r="63" spans="1:23" ht="13.5" customHeight="1" x14ac:dyDescent="0.2">
      <c r="A63" s="19" t="s">
        <v>163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34">
        <v>7</v>
      </c>
      <c r="R63" s="2"/>
      <c r="S63" s="2">
        <f>SUM(C63:R63)</f>
        <v>7</v>
      </c>
      <c r="T63" s="30">
        <f>'Specifikace služeb'!C63</f>
        <v>152</v>
      </c>
      <c r="U63" s="7">
        <f>S63*T63</f>
        <v>1064</v>
      </c>
      <c r="V63" s="31">
        <v>21</v>
      </c>
      <c r="W63" s="20">
        <f>U63*(100+V63)/100</f>
        <v>1287.44</v>
      </c>
    </row>
    <row r="64" spans="1:23" ht="16.5" hidden="1" thickBot="1" x14ac:dyDescent="0.3">
      <c r="A64" s="9" t="s">
        <v>202</v>
      </c>
      <c r="B64" s="10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5"/>
      <c r="O64" s="84"/>
      <c r="P64" s="84"/>
      <c r="Q64" s="60"/>
      <c r="R64" s="60"/>
      <c r="S64" s="60"/>
      <c r="T64" s="12"/>
      <c r="U64" s="13">
        <f>SUM(U4:U63)</f>
        <v>56626</v>
      </c>
      <c r="V64" s="29"/>
      <c r="W64" s="13">
        <f>SUM(W4:W63)</f>
        <v>68517.459999999992</v>
      </c>
    </row>
    <row r="65" spans="4:4" x14ac:dyDescent="0.2">
      <c r="D65" s="27"/>
    </row>
  </sheetData>
  <pageMargins left="0.7" right="0.7" top="0.78740157499999996" bottom="0.78740157499999996" header="0.3" footer="0.3"/>
  <pageSetup paperSize="8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Y65"/>
  <sheetViews>
    <sheetView workbookViewId="0">
      <pane ySplit="2" topLeftCell="A3" activePane="bottomLeft" state="frozen"/>
      <selection pane="bottomLeft" activeCell="H17" sqref="H17"/>
    </sheetView>
  </sheetViews>
  <sheetFormatPr defaultRowHeight="12.75" x14ac:dyDescent="0.2"/>
  <cols>
    <col min="1" max="1" width="60.7109375" style="1" customWidth="1"/>
    <col min="2" max="2" width="9.42578125" style="1" customWidth="1"/>
    <col min="3" max="3" width="9.5703125" style="22" customWidth="1"/>
    <col min="4" max="4" width="10.5703125" style="22" customWidth="1"/>
    <col min="5" max="16" width="9.5703125" style="22" customWidth="1"/>
    <col min="17" max="17" width="9.7109375" style="1" customWidth="1"/>
    <col min="18" max="20" width="7.140625" style="1" customWidth="1"/>
    <col min="21" max="21" width="11.140625" style="1" customWidth="1"/>
    <col min="22" max="25" width="9.140625" style="1" hidden="1" customWidth="1"/>
    <col min="26" max="16384" width="9.140625" style="1"/>
  </cols>
  <sheetData>
    <row r="1" spans="1:25" s="22" customFormat="1" ht="90.75" thickBot="1" x14ac:dyDescent="0.3">
      <c r="A1" s="8" t="s">
        <v>297</v>
      </c>
      <c r="C1" s="73" t="s">
        <v>298</v>
      </c>
      <c r="D1" s="73" t="s">
        <v>299</v>
      </c>
      <c r="E1" s="73" t="s">
        <v>300</v>
      </c>
      <c r="F1" s="73" t="s">
        <v>301</v>
      </c>
      <c r="G1" s="73" t="s">
        <v>285</v>
      </c>
      <c r="H1" s="73" t="s">
        <v>302</v>
      </c>
      <c r="I1" s="73" t="s">
        <v>303</v>
      </c>
      <c r="J1" s="73" t="s">
        <v>292</v>
      </c>
      <c r="K1" s="73" t="s">
        <v>208</v>
      </c>
      <c r="L1" s="73" t="s">
        <v>204</v>
      </c>
      <c r="M1" s="73" t="s">
        <v>281</v>
      </c>
      <c r="N1" s="72" t="s">
        <v>304</v>
      </c>
      <c r="O1" s="72" t="s">
        <v>305</v>
      </c>
      <c r="P1" s="72" t="s">
        <v>306</v>
      </c>
      <c r="Q1" s="73" t="s">
        <v>296</v>
      </c>
      <c r="R1" s="72" t="s">
        <v>201</v>
      </c>
      <c r="S1" s="72" t="s">
        <v>307</v>
      </c>
      <c r="T1" s="72" t="s">
        <v>308</v>
      </c>
    </row>
    <row r="2" spans="1:25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71" t="s">
        <v>186</v>
      </c>
      <c r="H2" s="71" t="s">
        <v>186</v>
      </c>
      <c r="I2" s="71" t="s">
        <v>186</v>
      </c>
      <c r="J2" s="71" t="s">
        <v>186</v>
      </c>
      <c r="K2" s="71" t="s">
        <v>186</v>
      </c>
      <c r="L2" s="71" t="s">
        <v>186</v>
      </c>
      <c r="M2" s="71" t="s">
        <v>186</v>
      </c>
      <c r="N2" s="71" t="s">
        <v>186</v>
      </c>
      <c r="O2" s="71" t="s">
        <v>186</v>
      </c>
      <c r="P2" s="71" t="s">
        <v>186</v>
      </c>
      <c r="Q2" s="36" t="s">
        <v>186</v>
      </c>
      <c r="R2" s="36"/>
      <c r="S2" s="36" t="s">
        <v>186</v>
      </c>
      <c r="T2" s="36" t="s">
        <v>186</v>
      </c>
      <c r="U2" s="15" t="s">
        <v>187</v>
      </c>
      <c r="V2" s="15" t="s">
        <v>188</v>
      </c>
      <c r="W2" s="15" t="s">
        <v>189</v>
      </c>
      <c r="X2" s="28" t="s">
        <v>190</v>
      </c>
      <c r="Y2" s="16" t="s">
        <v>191</v>
      </c>
    </row>
    <row r="3" spans="1:25" x14ac:dyDescent="0.2">
      <c r="A3" s="17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  <c r="S3" s="4"/>
      <c r="T3" s="4"/>
      <c r="U3" s="4"/>
      <c r="V3" s="4"/>
      <c r="W3" s="6"/>
      <c r="X3" s="6"/>
      <c r="Y3" s="18"/>
    </row>
    <row r="4" spans="1:25" x14ac:dyDescent="0.2">
      <c r="A4" s="19" t="s">
        <v>102</v>
      </c>
      <c r="B4" s="2" t="s">
        <v>103</v>
      </c>
      <c r="C4" s="33"/>
      <c r="D4" s="33"/>
      <c r="E4" s="33"/>
      <c r="F4" s="33"/>
      <c r="G4" s="33">
        <v>2</v>
      </c>
      <c r="H4" s="33">
        <v>1</v>
      </c>
      <c r="I4" s="33">
        <v>1</v>
      </c>
      <c r="J4" s="46">
        <v>1</v>
      </c>
      <c r="K4" s="33">
        <v>1</v>
      </c>
      <c r="L4" s="33">
        <v>1</v>
      </c>
      <c r="M4" s="33">
        <v>2</v>
      </c>
      <c r="N4" s="33"/>
      <c r="O4" s="33"/>
      <c r="P4" s="33"/>
      <c r="Q4" s="33"/>
      <c r="R4" s="33"/>
      <c r="S4" s="33"/>
      <c r="T4" s="48"/>
      <c r="U4" s="2">
        <f>SUM(C4:T4)</f>
        <v>9</v>
      </c>
      <c r="V4" s="30">
        <f>'Specifikace služeb'!C3</f>
        <v>98.4</v>
      </c>
      <c r="W4" s="7">
        <f>U4*V4</f>
        <v>885.6</v>
      </c>
      <c r="X4" s="31">
        <v>21</v>
      </c>
      <c r="Y4" s="20">
        <f>W4*(100+X4)/100</f>
        <v>1071.576</v>
      </c>
    </row>
    <row r="5" spans="1:25" x14ac:dyDescent="0.2">
      <c r="A5" s="19" t="s">
        <v>104</v>
      </c>
      <c r="B5" s="2" t="s">
        <v>105</v>
      </c>
      <c r="C5" s="34">
        <v>2</v>
      </c>
      <c r="D5" s="34">
        <v>6</v>
      </c>
      <c r="E5" s="34"/>
      <c r="F5" s="34">
        <v>1</v>
      </c>
      <c r="G5" s="34">
        <v>8</v>
      </c>
      <c r="H5" s="34">
        <v>1</v>
      </c>
      <c r="I5" s="34">
        <v>1</v>
      </c>
      <c r="J5" s="47"/>
      <c r="K5" s="34">
        <v>1</v>
      </c>
      <c r="L5" s="34">
        <v>1</v>
      </c>
      <c r="M5" s="34">
        <v>1</v>
      </c>
      <c r="N5" s="34"/>
      <c r="O5" s="34"/>
      <c r="P5" s="34"/>
      <c r="Q5" s="34"/>
      <c r="R5" s="34"/>
      <c r="S5" s="34"/>
      <c r="T5" s="49"/>
      <c r="U5" s="2">
        <f t="shared" ref="U5:U61" si="0">SUM(C5:T5)</f>
        <v>22</v>
      </c>
      <c r="V5" s="30">
        <f>'Specifikace služeb'!C4</f>
        <v>114</v>
      </c>
      <c r="W5" s="7">
        <f t="shared" ref="W5:W61" si="1">U5*V5</f>
        <v>2508</v>
      </c>
      <c r="X5" s="31">
        <v>21</v>
      </c>
      <c r="Y5" s="20">
        <f t="shared" ref="Y5:Y61" si="2">W5*(100+X5)/100</f>
        <v>3034.68</v>
      </c>
    </row>
    <row r="6" spans="1:25" x14ac:dyDescent="0.2">
      <c r="A6" s="19" t="s">
        <v>106</v>
      </c>
      <c r="B6" s="2" t="s">
        <v>105</v>
      </c>
      <c r="C6" s="34"/>
      <c r="D6" s="34">
        <v>1</v>
      </c>
      <c r="E6" s="34">
        <v>1</v>
      </c>
      <c r="F6" s="34"/>
      <c r="G6" s="34">
        <v>1</v>
      </c>
      <c r="H6" s="34"/>
      <c r="I6" s="34"/>
      <c r="J6" s="47">
        <v>3</v>
      </c>
      <c r="K6" s="34"/>
      <c r="L6" s="34"/>
      <c r="M6" s="34"/>
      <c r="N6" s="34"/>
      <c r="O6" s="34"/>
      <c r="P6" s="34"/>
      <c r="Q6" s="34"/>
      <c r="R6" s="34"/>
      <c r="S6" s="34"/>
      <c r="T6" s="49"/>
      <c r="U6" s="2">
        <f t="shared" si="0"/>
        <v>6</v>
      </c>
      <c r="V6" s="30">
        <f>'Specifikace služeb'!C5</f>
        <v>180</v>
      </c>
      <c r="W6" s="7">
        <f t="shared" si="1"/>
        <v>1080</v>
      </c>
      <c r="X6" s="31">
        <v>21</v>
      </c>
      <c r="Y6" s="20">
        <f t="shared" si="2"/>
        <v>1306.8</v>
      </c>
    </row>
    <row r="7" spans="1:25" x14ac:dyDescent="0.2">
      <c r="A7" s="19" t="s">
        <v>107</v>
      </c>
      <c r="B7" s="2" t="s">
        <v>105</v>
      </c>
      <c r="C7" s="34"/>
      <c r="D7" s="34">
        <v>1</v>
      </c>
      <c r="E7" s="34"/>
      <c r="F7" s="34"/>
      <c r="G7" s="34"/>
      <c r="H7" s="34"/>
      <c r="I7" s="34"/>
      <c r="J7" s="47">
        <v>1</v>
      </c>
      <c r="K7" s="34"/>
      <c r="L7" s="34"/>
      <c r="M7" s="34"/>
      <c r="N7" s="34"/>
      <c r="O7" s="34"/>
      <c r="P7" s="34"/>
      <c r="Q7" s="34"/>
      <c r="R7" s="34"/>
      <c r="S7" s="34"/>
      <c r="T7" s="49"/>
      <c r="U7" s="2">
        <f t="shared" si="0"/>
        <v>2</v>
      </c>
      <c r="V7" s="30">
        <f>'Specifikace služeb'!C6</f>
        <v>276</v>
      </c>
      <c r="W7" s="7">
        <f t="shared" si="1"/>
        <v>552</v>
      </c>
      <c r="X7" s="31">
        <v>21</v>
      </c>
      <c r="Y7" s="20">
        <f t="shared" si="2"/>
        <v>667.92</v>
      </c>
    </row>
    <row r="8" spans="1:25" x14ac:dyDescent="0.2">
      <c r="A8" s="19" t="s">
        <v>108</v>
      </c>
      <c r="B8" s="2" t="s">
        <v>103</v>
      </c>
      <c r="C8" s="34"/>
      <c r="D8" s="34"/>
      <c r="E8" s="34"/>
      <c r="F8" s="34"/>
      <c r="G8" s="34"/>
      <c r="H8" s="34"/>
      <c r="I8" s="34"/>
      <c r="J8" s="47"/>
      <c r="K8" s="34"/>
      <c r="L8" s="34"/>
      <c r="M8" s="34"/>
      <c r="N8" s="34"/>
      <c r="O8" s="34"/>
      <c r="P8" s="34"/>
      <c r="Q8" s="34"/>
      <c r="R8" s="34"/>
      <c r="S8" s="34"/>
      <c r="T8" s="49"/>
      <c r="U8" s="2">
        <f t="shared" si="0"/>
        <v>0</v>
      </c>
      <c r="V8" s="30">
        <f>'Specifikace služeb'!C7</f>
        <v>108</v>
      </c>
      <c r="W8" s="7">
        <f t="shared" si="1"/>
        <v>0</v>
      </c>
      <c r="X8" s="31">
        <v>21</v>
      </c>
      <c r="Y8" s="20">
        <f t="shared" si="2"/>
        <v>0</v>
      </c>
    </row>
    <row r="9" spans="1:25" x14ac:dyDescent="0.2">
      <c r="A9" s="19" t="s">
        <v>109</v>
      </c>
      <c r="B9" s="2" t="s">
        <v>103</v>
      </c>
      <c r="C9" s="34"/>
      <c r="D9" s="34"/>
      <c r="E9" s="34"/>
      <c r="F9" s="34"/>
      <c r="G9" s="34"/>
      <c r="H9" s="34"/>
      <c r="I9" s="34"/>
      <c r="J9" s="47"/>
      <c r="K9" s="34"/>
      <c r="L9" s="34"/>
      <c r="M9" s="34"/>
      <c r="N9" s="34"/>
      <c r="O9" s="34"/>
      <c r="P9" s="34"/>
      <c r="Q9" s="34"/>
      <c r="R9" s="34"/>
      <c r="S9" s="34"/>
      <c r="T9" s="49"/>
      <c r="U9" s="2">
        <f t="shared" si="0"/>
        <v>0</v>
      </c>
      <c r="V9" s="30">
        <f>'Specifikace služeb'!C8</f>
        <v>222</v>
      </c>
      <c r="W9" s="7">
        <f t="shared" si="1"/>
        <v>0</v>
      </c>
      <c r="X9" s="31">
        <v>21</v>
      </c>
      <c r="Y9" s="20">
        <f t="shared" si="2"/>
        <v>0</v>
      </c>
    </row>
    <row r="10" spans="1:25" x14ac:dyDescent="0.2">
      <c r="A10" s="19" t="s">
        <v>110</v>
      </c>
      <c r="B10" s="2" t="s">
        <v>103</v>
      </c>
      <c r="C10" s="34"/>
      <c r="D10" s="34"/>
      <c r="E10" s="34"/>
      <c r="F10" s="34"/>
      <c r="G10" s="34"/>
      <c r="H10" s="34"/>
      <c r="I10" s="34"/>
      <c r="J10" s="47"/>
      <c r="K10" s="34"/>
      <c r="L10" s="34"/>
      <c r="M10" s="34"/>
      <c r="N10" s="34"/>
      <c r="O10" s="34"/>
      <c r="P10" s="34"/>
      <c r="Q10" s="34"/>
      <c r="R10" s="34"/>
      <c r="S10" s="34"/>
      <c r="T10" s="49"/>
      <c r="U10" s="2">
        <f t="shared" si="0"/>
        <v>0</v>
      </c>
      <c r="V10" s="30">
        <f>'Specifikace služeb'!C9</f>
        <v>420</v>
      </c>
      <c r="W10" s="7">
        <f t="shared" si="1"/>
        <v>0</v>
      </c>
      <c r="X10" s="31">
        <v>21</v>
      </c>
      <c r="Y10" s="20">
        <f t="shared" si="2"/>
        <v>0</v>
      </c>
    </row>
    <row r="11" spans="1:25" x14ac:dyDescent="0.2">
      <c r="A11" s="19" t="s">
        <v>111</v>
      </c>
      <c r="B11" s="2" t="s">
        <v>112</v>
      </c>
      <c r="C11" s="34">
        <v>11</v>
      </c>
      <c r="D11" s="34">
        <v>85</v>
      </c>
      <c r="E11" s="34">
        <v>15</v>
      </c>
      <c r="F11" s="34">
        <v>1</v>
      </c>
      <c r="G11" s="34">
        <v>46</v>
      </c>
      <c r="H11" s="34">
        <v>2</v>
      </c>
      <c r="I11" s="34">
        <v>6</v>
      </c>
      <c r="J11" s="47"/>
      <c r="K11" s="34">
        <v>3</v>
      </c>
      <c r="L11" s="34">
        <v>3</v>
      </c>
      <c r="M11" s="34"/>
      <c r="N11" s="34"/>
      <c r="O11" s="34"/>
      <c r="P11" s="34"/>
      <c r="Q11" s="34"/>
      <c r="R11" s="34"/>
      <c r="S11" s="34"/>
      <c r="T11" s="49"/>
      <c r="U11" s="2">
        <f t="shared" si="0"/>
        <v>172</v>
      </c>
      <c r="V11" s="30">
        <f>'Specifikace služeb'!C10</f>
        <v>38.4</v>
      </c>
      <c r="W11" s="7">
        <f t="shared" si="1"/>
        <v>6604.8</v>
      </c>
      <c r="X11" s="31">
        <v>21</v>
      </c>
      <c r="Y11" s="20">
        <f t="shared" si="2"/>
        <v>7991.8080000000009</v>
      </c>
    </row>
    <row r="12" spans="1:25" x14ac:dyDescent="0.2">
      <c r="A12" s="19" t="s">
        <v>113</v>
      </c>
      <c r="B12" s="2" t="s">
        <v>112</v>
      </c>
      <c r="C12" s="34"/>
      <c r="D12" s="34"/>
      <c r="E12" s="34"/>
      <c r="F12" s="34"/>
      <c r="G12" s="34"/>
      <c r="H12" s="34"/>
      <c r="I12" s="34"/>
      <c r="J12" s="47"/>
      <c r="K12" s="34"/>
      <c r="L12" s="34"/>
      <c r="M12" s="34"/>
      <c r="N12" s="34"/>
      <c r="O12" s="34"/>
      <c r="P12" s="34"/>
      <c r="Q12" s="34"/>
      <c r="R12" s="34"/>
      <c r="S12" s="34"/>
      <c r="T12" s="49"/>
      <c r="U12" s="2">
        <f t="shared" si="0"/>
        <v>0</v>
      </c>
      <c r="V12" s="30">
        <f>'Specifikace služeb'!C11</f>
        <v>40.799999999999997</v>
      </c>
      <c r="W12" s="7">
        <f t="shared" si="1"/>
        <v>0</v>
      </c>
      <c r="X12" s="31">
        <v>21</v>
      </c>
      <c r="Y12" s="20">
        <f t="shared" si="2"/>
        <v>0</v>
      </c>
    </row>
    <row r="13" spans="1:25" x14ac:dyDescent="0.2">
      <c r="A13" s="19" t="s">
        <v>114</v>
      </c>
      <c r="B13" s="2" t="s">
        <v>112</v>
      </c>
      <c r="C13" s="34"/>
      <c r="D13" s="34"/>
      <c r="E13" s="34"/>
      <c r="F13" s="34"/>
      <c r="G13" s="34"/>
      <c r="H13" s="34"/>
      <c r="I13" s="34"/>
      <c r="J13" s="47"/>
      <c r="K13" s="34"/>
      <c r="L13" s="34"/>
      <c r="M13" s="34"/>
      <c r="N13" s="34"/>
      <c r="O13" s="34"/>
      <c r="P13" s="34"/>
      <c r="Q13" s="34"/>
      <c r="R13" s="34"/>
      <c r="S13" s="34"/>
      <c r="T13" s="49"/>
      <c r="U13" s="2">
        <f t="shared" si="0"/>
        <v>0</v>
      </c>
      <c r="V13" s="30">
        <f>'Specifikace služeb'!C12</f>
        <v>43.2</v>
      </c>
      <c r="W13" s="7">
        <f t="shared" si="1"/>
        <v>0</v>
      </c>
      <c r="X13" s="31">
        <v>21</v>
      </c>
      <c r="Y13" s="20">
        <f t="shared" si="2"/>
        <v>0</v>
      </c>
    </row>
    <row r="14" spans="1:25" x14ac:dyDescent="0.2">
      <c r="A14" s="19" t="s">
        <v>115</v>
      </c>
      <c r="B14" s="2" t="s">
        <v>112</v>
      </c>
      <c r="C14" s="34"/>
      <c r="D14" s="34"/>
      <c r="E14" s="34"/>
      <c r="F14" s="34"/>
      <c r="G14" s="34"/>
      <c r="H14" s="34"/>
      <c r="I14" s="34"/>
      <c r="J14" s="47"/>
      <c r="K14" s="34">
        <v>1</v>
      </c>
      <c r="L14" s="34"/>
      <c r="M14" s="34"/>
      <c r="N14" s="34"/>
      <c r="O14" s="34"/>
      <c r="P14" s="34"/>
      <c r="Q14" s="34"/>
      <c r="R14" s="34"/>
      <c r="S14" s="34"/>
      <c r="T14" s="49"/>
      <c r="U14" s="2">
        <f t="shared" si="0"/>
        <v>1</v>
      </c>
      <c r="V14" s="30">
        <f>'Specifikace služeb'!C13</f>
        <v>42</v>
      </c>
      <c r="W14" s="7">
        <f t="shared" si="1"/>
        <v>42</v>
      </c>
      <c r="X14" s="31">
        <v>21</v>
      </c>
      <c r="Y14" s="20">
        <f t="shared" si="2"/>
        <v>50.82</v>
      </c>
    </row>
    <row r="15" spans="1:25" x14ac:dyDescent="0.2">
      <c r="A15" s="19" t="s">
        <v>113</v>
      </c>
      <c r="B15" s="2" t="s">
        <v>112</v>
      </c>
      <c r="C15" s="34"/>
      <c r="D15" s="34"/>
      <c r="E15" s="34"/>
      <c r="F15" s="34"/>
      <c r="G15" s="34"/>
      <c r="H15" s="34"/>
      <c r="I15" s="34"/>
      <c r="J15" s="47"/>
      <c r="K15" s="34"/>
      <c r="L15" s="34"/>
      <c r="M15" s="34"/>
      <c r="N15" s="34"/>
      <c r="O15" s="34"/>
      <c r="P15" s="34"/>
      <c r="Q15" s="34"/>
      <c r="R15" s="34"/>
      <c r="S15" s="34"/>
      <c r="T15" s="49"/>
      <c r="U15" s="2">
        <f t="shared" si="0"/>
        <v>0</v>
      </c>
      <c r="V15" s="30">
        <f>'Specifikace služeb'!C14</f>
        <v>45.6</v>
      </c>
      <c r="W15" s="7">
        <f t="shared" si="1"/>
        <v>0</v>
      </c>
      <c r="X15" s="31">
        <v>21</v>
      </c>
      <c r="Y15" s="20">
        <f t="shared" si="2"/>
        <v>0</v>
      </c>
    </row>
    <row r="16" spans="1:25" x14ac:dyDescent="0.2">
      <c r="A16" s="19" t="s">
        <v>114</v>
      </c>
      <c r="B16" s="2" t="s">
        <v>112</v>
      </c>
      <c r="C16" s="34"/>
      <c r="D16" s="34"/>
      <c r="E16" s="34"/>
      <c r="F16" s="34"/>
      <c r="G16" s="34"/>
      <c r="H16" s="34"/>
      <c r="I16" s="34"/>
      <c r="J16" s="47"/>
      <c r="K16" s="34"/>
      <c r="L16" s="34"/>
      <c r="M16" s="34"/>
      <c r="N16" s="34"/>
      <c r="O16" s="34"/>
      <c r="P16" s="34"/>
      <c r="Q16" s="34"/>
      <c r="R16" s="34"/>
      <c r="S16" s="34"/>
      <c r="T16" s="49"/>
      <c r="U16" s="2">
        <f t="shared" si="0"/>
        <v>0</v>
      </c>
      <c r="V16" s="30">
        <f>'Specifikace služeb'!C15</f>
        <v>49.2</v>
      </c>
      <c r="W16" s="7">
        <f t="shared" si="1"/>
        <v>0</v>
      </c>
      <c r="X16" s="31">
        <v>21</v>
      </c>
      <c r="Y16" s="20">
        <f t="shared" si="2"/>
        <v>0</v>
      </c>
    </row>
    <row r="17" spans="1:25" x14ac:dyDescent="0.2">
      <c r="A17" s="19" t="s">
        <v>116</v>
      </c>
      <c r="B17" s="2" t="s">
        <v>103</v>
      </c>
      <c r="C17" s="34"/>
      <c r="D17" s="34">
        <v>52</v>
      </c>
      <c r="E17" s="34">
        <v>5</v>
      </c>
      <c r="F17" s="34">
        <v>2</v>
      </c>
      <c r="G17" s="34">
        <v>61</v>
      </c>
      <c r="H17" s="34">
        <v>10</v>
      </c>
      <c r="I17" s="34">
        <v>8</v>
      </c>
      <c r="J17" s="47">
        <v>42</v>
      </c>
      <c r="K17" s="34">
        <v>1</v>
      </c>
      <c r="L17" s="34">
        <v>8</v>
      </c>
      <c r="M17" s="34"/>
      <c r="N17" s="34"/>
      <c r="O17" s="34"/>
      <c r="P17" s="34"/>
      <c r="Q17" s="34"/>
      <c r="R17" s="34"/>
      <c r="S17" s="34"/>
      <c r="T17" s="49"/>
      <c r="U17" s="2">
        <f t="shared" si="0"/>
        <v>189</v>
      </c>
      <c r="V17" s="30">
        <f>'Specifikace služeb'!C16</f>
        <v>24</v>
      </c>
      <c r="W17" s="7">
        <f t="shared" si="1"/>
        <v>4536</v>
      </c>
      <c r="X17" s="31">
        <v>21</v>
      </c>
      <c r="Y17" s="20">
        <f t="shared" si="2"/>
        <v>5488.56</v>
      </c>
    </row>
    <row r="18" spans="1:25" x14ac:dyDescent="0.2">
      <c r="A18" s="21" t="s">
        <v>117</v>
      </c>
      <c r="B18" s="2" t="s">
        <v>103</v>
      </c>
      <c r="C18" s="34"/>
      <c r="D18" s="34"/>
      <c r="E18" s="34"/>
      <c r="F18" s="34"/>
      <c r="G18" s="34"/>
      <c r="H18" s="34"/>
      <c r="I18" s="34"/>
      <c r="J18" s="47"/>
      <c r="K18" s="34">
        <v>2</v>
      </c>
      <c r="L18" s="34"/>
      <c r="M18" s="34"/>
      <c r="N18" s="34"/>
      <c r="O18" s="34"/>
      <c r="P18" s="34"/>
      <c r="Q18" s="34"/>
      <c r="R18" s="34"/>
      <c r="S18" s="34"/>
      <c r="T18" s="49"/>
      <c r="U18" s="2">
        <f t="shared" si="0"/>
        <v>2</v>
      </c>
      <c r="V18" s="30">
        <f>'Specifikace služeb'!C17</f>
        <v>26.4</v>
      </c>
      <c r="W18" s="7">
        <f t="shared" si="1"/>
        <v>52.8</v>
      </c>
      <c r="X18" s="31">
        <v>21</v>
      </c>
      <c r="Y18" s="20">
        <f t="shared" si="2"/>
        <v>63.887999999999991</v>
      </c>
    </row>
    <row r="19" spans="1:25" x14ac:dyDescent="0.2">
      <c r="A19" s="34" t="s">
        <v>118</v>
      </c>
      <c r="B19" s="2" t="s">
        <v>103</v>
      </c>
      <c r="C19" s="34"/>
      <c r="D19" s="34"/>
      <c r="E19" s="34"/>
      <c r="F19" s="34"/>
      <c r="G19" s="34">
        <v>6</v>
      </c>
      <c r="H19" s="34"/>
      <c r="I19" s="34"/>
      <c r="J19" s="47"/>
      <c r="K19" s="34"/>
      <c r="L19" s="34"/>
      <c r="M19" s="34"/>
      <c r="N19" s="34"/>
      <c r="O19" s="34"/>
      <c r="P19" s="34"/>
      <c r="Q19" s="34"/>
      <c r="R19" s="34"/>
      <c r="S19" s="34"/>
      <c r="T19" s="49"/>
      <c r="U19" s="2">
        <f t="shared" si="0"/>
        <v>6</v>
      </c>
      <c r="V19" s="30">
        <f>'Specifikace služeb'!C18</f>
        <v>60</v>
      </c>
      <c r="W19" s="7">
        <f t="shared" si="1"/>
        <v>360</v>
      </c>
      <c r="X19" s="31">
        <v>21</v>
      </c>
      <c r="Y19" s="20">
        <f t="shared" si="2"/>
        <v>435.6</v>
      </c>
    </row>
    <row r="20" spans="1:25" x14ac:dyDescent="0.2">
      <c r="A20" s="47" t="s">
        <v>119</v>
      </c>
      <c r="B20" s="2" t="s">
        <v>103</v>
      </c>
      <c r="C20" s="34"/>
      <c r="D20" s="34"/>
      <c r="E20" s="34"/>
      <c r="F20" s="34"/>
      <c r="G20" s="34"/>
      <c r="H20" s="34"/>
      <c r="I20" s="34"/>
      <c r="J20" s="47"/>
      <c r="K20" s="34"/>
      <c r="L20" s="34"/>
      <c r="M20" s="34"/>
      <c r="N20" s="34"/>
      <c r="O20" s="34"/>
      <c r="P20" s="34"/>
      <c r="Q20" s="34"/>
      <c r="R20" s="34"/>
      <c r="S20" s="34"/>
      <c r="T20" s="49"/>
      <c r="U20" s="2">
        <f t="shared" si="0"/>
        <v>0</v>
      </c>
      <c r="V20" s="30">
        <f>'Specifikace služeb'!C19</f>
        <v>48</v>
      </c>
      <c r="W20" s="7">
        <f t="shared" si="1"/>
        <v>0</v>
      </c>
      <c r="X20" s="31">
        <v>21</v>
      </c>
      <c r="Y20" s="20">
        <f t="shared" si="2"/>
        <v>0</v>
      </c>
    </row>
    <row r="21" spans="1:25" x14ac:dyDescent="0.2">
      <c r="A21" s="47" t="s">
        <v>120</v>
      </c>
      <c r="B21" s="2" t="s">
        <v>103</v>
      </c>
      <c r="C21" s="34"/>
      <c r="D21" s="34"/>
      <c r="E21" s="34"/>
      <c r="F21" s="34"/>
      <c r="G21" s="34"/>
      <c r="H21" s="34"/>
      <c r="I21" s="34"/>
      <c r="J21" s="47"/>
      <c r="K21" s="34"/>
      <c r="L21" s="34"/>
      <c r="M21" s="34"/>
      <c r="N21" s="34"/>
      <c r="O21" s="34"/>
      <c r="P21" s="34"/>
      <c r="Q21" s="34"/>
      <c r="R21" s="34"/>
      <c r="S21" s="34"/>
      <c r="T21" s="49"/>
      <c r="U21" s="2">
        <f t="shared" si="0"/>
        <v>0</v>
      </c>
      <c r="V21" s="30">
        <f>'Specifikace služeb'!C20</f>
        <v>54</v>
      </c>
      <c r="W21" s="7">
        <f t="shared" si="1"/>
        <v>0</v>
      </c>
      <c r="X21" s="31">
        <v>21</v>
      </c>
      <c r="Y21" s="20">
        <f t="shared" si="2"/>
        <v>0</v>
      </c>
    </row>
    <row r="22" spans="1:25" x14ac:dyDescent="0.2">
      <c r="A22" s="44" t="s">
        <v>121</v>
      </c>
      <c r="B22" s="2" t="s">
        <v>103</v>
      </c>
      <c r="C22" s="34"/>
      <c r="D22" s="34"/>
      <c r="E22" s="34"/>
      <c r="F22" s="34"/>
      <c r="G22" s="34"/>
      <c r="H22" s="34"/>
      <c r="I22" s="34"/>
      <c r="J22" s="47">
        <v>2</v>
      </c>
      <c r="K22" s="34"/>
      <c r="L22" s="34"/>
      <c r="M22" s="34"/>
      <c r="N22" s="34"/>
      <c r="O22" s="34"/>
      <c r="P22" s="34"/>
      <c r="Q22" s="34"/>
      <c r="R22" s="34"/>
      <c r="S22" s="34"/>
      <c r="T22" s="49"/>
      <c r="U22" s="2">
        <f t="shared" si="0"/>
        <v>2</v>
      </c>
      <c r="V22" s="30">
        <f>'Specifikace služeb'!C21</f>
        <v>60</v>
      </c>
      <c r="W22" s="7">
        <f t="shared" si="1"/>
        <v>120</v>
      </c>
      <c r="X22" s="31">
        <v>21</v>
      </c>
      <c r="Y22" s="20">
        <f t="shared" si="2"/>
        <v>145.19999999999999</v>
      </c>
    </row>
    <row r="23" spans="1:25" x14ac:dyDescent="0.2">
      <c r="A23" s="34" t="s">
        <v>122</v>
      </c>
      <c r="B23" s="2" t="s">
        <v>103</v>
      </c>
      <c r="C23" s="34"/>
      <c r="D23" s="34"/>
      <c r="E23" s="34"/>
      <c r="F23" s="34"/>
      <c r="G23" s="34"/>
      <c r="H23" s="34"/>
      <c r="I23" s="34"/>
      <c r="J23" s="47"/>
      <c r="K23" s="34"/>
      <c r="L23" s="34"/>
      <c r="M23" s="34"/>
      <c r="N23" s="34"/>
      <c r="O23" s="34"/>
      <c r="P23" s="34"/>
      <c r="Q23" s="34"/>
      <c r="R23" s="34"/>
      <c r="S23" s="34"/>
      <c r="T23" s="49"/>
      <c r="U23" s="2">
        <f t="shared" si="0"/>
        <v>0</v>
      </c>
      <c r="V23" s="30">
        <f>'Specifikace služeb'!C22</f>
        <v>56.4</v>
      </c>
      <c r="W23" s="7">
        <f t="shared" si="1"/>
        <v>0</v>
      </c>
      <c r="X23" s="31">
        <v>21</v>
      </c>
      <c r="Y23" s="20">
        <f t="shared" si="2"/>
        <v>0</v>
      </c>
    </row>
    <row r="24" spans="1:25" x14ac:dyDescent="0.2">
      <c r="A24" s="34" t="s">
        <v>123</v>
      </c>
      <c r="B24" s="2" t="s">
        <v>103</v>
      </c>
      <c r="C24" s="34"/>
      <c r="D24" s="34"/>
      <c r="E24" s="34"/>
      <c r="F24" s="34"/>
      <c r="G24" s="34"/>
      <c r="H24" s="34"/>
      <c r="I24" s="34"/>
      <c r="J24" s="47">
        <v>2</v>
      </c>
      <c r="K24" s="34"/>
      <c r="L24" s="34"/>
      <c r="M24" s="34"/>
      <c r="N24" s="34"/>
      <c r="O24" s="34"/>
      <c r="P24" s="34"/>
      <c r="Q24" s="34"/>
      <c r="R24" s="34"/>
      <c r="S24" s="34"/>
      <c r="T24" s="49"/>
      <c r="U24" s="2">
        <f t="shared" si="0"/>
        <v>2</v>
      </c>
      <c r="V24" s="30">
        <f>'Specifikace služeb'!C23</f>
        <v>48</v>
      </c>
      <c r="W24" s="7">
        <f t="shared" si="1"/>
        <v>96</v>
      </c>
      <c r="X24" s="31">
        <v>21</v>
      </c>
      <c r="Y24" s="20">
        <f t="shared" si="2"/>
        <v>116.16</v>
      </c>
    </row>
    <row r="25" spans="1:25" x14ac:dyDescent="0.2">
      <c r="A25" s="34" t="s">
        <v>120</v>
      </c>
      <c r="B25" s="2" t="s">
        <v>103</v>
      </c>
      <c r="C25" s="34"/>
      <c r="D25" s="34"/>
      <c r="E25" s="34">
        <v>1</v>
      </c>
      <c r="F25" s="34"/>
      <c r="G25" s="34"/>
      <c r="H25" s="34"/>
      <c r="I25" s="34"/>
      <c r="J25" s="47"/>
      <c r="K25" s="34"/>
      <c r="L25" s="34"/>
      <c r="M25" s="34"/>
      <c r="N25" s="34"/>
      <c r="O25" s="34"/>
      <c r="P25" s="34"/>
      <c r="Q25" s="34"/>
      <c r="R25" s="34"/>
      <c r="S25" s="34"/>
      <c r="T25" s="49"/>
      <c r="U25" s="2">
        <f t="shared" si="0"/>
        <v>1</v>
      </c>
      <c r="V25" s="30">
        <f>'Specifikace služeb'!C24</f>
        <v>52.8</v>
      </c>
      <c r="W25" s="7">
        <f t="shared" si="1"/>
        <v>52.8</v>
      </c>
      <c r="X25" s="31">
        <v>21</v>
      </c>
      <c r="Y25" s="20">
        <f t="shared" si="2"/>
        <v>63.887999999999991</v>
      </c>
    </row>
    <row r="26" spans="1:25" x14ac:dyDescent="0.2">
      <c r="A26" s="47" t="s">
        <v>124</v>
      </c>
      <c r="B26" s="2" t="s">
        <v>103</v>
      </c>
      <c r="C26" s="34"/>
      <c r="D26" s="34"/>
      <c r="E26" s="34"/>
      <c r="F26" s="34"/>
      <c r="G26" s="34"/>
      <c r="H26" s="34"/>
      <c r="I26" s="34"/>
      <c r="J26" s="47"/>
      <c r="K26" s="34"/>
      <c r="L26" s="34"/>
      <c r="M26" s="34"/>
      <c r="N26" s="34"/>
      <c r="O26" s="34"/>
      <c r="P26" s="34"/>
      <c r="Q26" s="34"/>
      <c r="R26" s="34"/>
      <c r="S26" s="34"/>
      <c r="T26" s="49"/>
      <c r="U26" s="2">
        <f t="shared" si="0"/>
        <v>0</v>
      </c>
      <c r="V26" s="30">
        <f>'Specifikace služeb'!C25</f>
        <v>56.4</v>
      </c>
      <c r="W26" s="7">
        <f t="shared" si="1"/>
        <v>0</v>
      </c>
      <c r="X26" s="31">
        <v>21</v>
      </c>
      <c r="Y26" s="20">
        <f t="shared" si="2"/>
        <v>0</v>
      </c>
    </row>
    <row r="27" spans="1:25" x14ac:dyDescent="0.2">
      <c r="A27" s="47" t="s">
        <v>120</v>
      </c>
      <c r="B27" s="2" t="s">
        <v>103</v>
      </c>
      <c r="C27" s="34"/>
      <c r="D27" s="34"/>
      <c r="E27" s="34"/>
      <c r="F27" s="34"/>
      <c r="G27" s="34"/>
      <c r="H27" s="34"/>
      <c r="I27" s="34"/>
      <c r="J27" s="47"/>
      <c r="K27" s="34"/>
      <c r="L27" s="34"/>
      <c r="M27" s="34"/>
      <c r="N27" s="34"/>
      <c r="O27" s="34"/>
      <c r="P27" s="34"/>
      <c r="Q27" s="34"/>
      <c r="R27" s="34"/>
      <c r="S27" s="34"/>
      <c r="T27" s="49"/>
      <c r="U27" s="2">
        <f t="shared" si="0"/>
        <v>0</v>
      </c>
      <c r="V27" s="30">
        <f>'Specifikace služeb'!C26</f>
        <v>60</v>
      </c>
      <c r="W27" s="7">
        <f t="shared" si="1"/>
        <v>0</v>
      </c>
      <c r="X27" s="31">
        <v>21</v>
      </c>
      <c r="Y27" s="20">
        <f t="shared" si="2"/>
        <v>0</v>
      </c>
    </row>
    <row r="28" spans="1:25" x14ac:dyDescent="0.2">
      <c r="A28" s="47" t="s">
        <v>125</v>
      </c>
      <c r="B28" s="2" t="s">
        <v>103</v>
      </c>
      <c r="C28" s="34"/>
      <c r="D28" s="34"/>
      <c r="E28" s="34"/>
      <c r="F28" s="34"/>
      <c r="G28" s="34"/>
      <c r="H28" s="34"/>
      <c r="I28" s="34"/>
      <c r="J28" s="47"/>
      <c r="K28" s="34"/>
      <c r="L28" s="34"/>
      <c r="M28" s="34"/>
      <c r="N28" s="34"/>
      <c r="O28" s="34"/>
      <c r="P28" s="34"/>
      <c r="Q28" s="34"/>
      <c r="R28" s="34"/>
      <c r="S28" s="34"/>
      <c r="T28" s="49"/>
      <c r="U28" s="2">
        <f t="shared" si="0"/>
        <v>0</v>
      </c>
      <c r="V28" s="30">
        <f>'Specifikace služeb'!C27</f>
        <v>50.4</v>
      </c>
      <c r="W28" s="7">
        <f t="shared" si="1"/>
        <v>0</v>
      </c>
      <c r="X28" s="31">
        <v>21</v>
      </c>
      <c r="Y28" s="20">
        <f t="shared" si="2"/>
        <v>0</v>
      </c>
    </row>
    <row r="29" spans="1:25" x14ac:dyDescent="0.2">
      <c r="A29" s="34" t="s">
        <v>126</v>
      </c>
      <c r="B29" s="2" t="s">
        <v>127</v>
      </c>
      <c r="C29" s="34"/>
      <c r="D29" s="34"/>
      <c r="E29" s="34"/>
      <c r="F29" s="34"/>
      <c r="G29" s="34"/>
      <c r="H29" s="34"/>
      <c r="I29" s="34"/>
      <c r="J29" s="47"/>
      <c r="K29" s="34"/>
      <c r="L29" s="34"/>
      <c r="M29" s="34"/>
      <c r="N29" s="34">
        <v>11</v>
      </c>
      <c r="O29" s="34"/>
      <c r="P29" s="34"/>
      <c r="Q29" s="34"/>
      <c r="R29" s="34"/>
      <c r="S29" s="34"/>
      <c r="T29" s="49"/>
      <c r="U29" s="2">
        <f t="shared" si="0"/>
        <v>11</v>
      </c>
      <c r="V29" s="30">
        <f>'Specifikace služeb'!C28</f>
        <v>72</v>
      </c>
      <c r="W29" s="7">
        <f t="shared" si="1"/>
        <v>792</v>
      </c>
      <c r="X29" s="31">
        <v>21</v>
      </c>
      <c r="Y29" s="20">
        <f t="shared" si="2"/>
        <v>958.32</v>
      </c>
    </row>
    <row r="30" spans="1:25" ht="25.5" x14ac:dyDescent="0.2">
      <c r="A30" s="68" t="s">
        <v>128</v>
      </c>
      <c r="B30" s="2" t="s">
        <v>129</v>
      </c>
      <c r="C30" s="34">
        <v>12</v>
      </c>
      <c r="D30" s="34">
        <v>64</v>
      </c>
      <c r="E30" s="34">
        <v>6</v>
      </c>
      <c r="F30" s="34"/>
      <c r="G30" s="34"/>
      <c r="H30" s="34">
        <v>12</v>
      </c>
      <c r="I30" s="34">
        <v>12</v>
      </c>
      <c r="J30" s="47">
        <v>12</v>
      </c>
      <c r="K30" s="34">
        <v>6</v>
      </c>
      <c r="L30" s="34">
        <v>8</v>
      </c>
      <c r="M30" s="34">
        <v>52</v>
      </c>
      <c r="N30" s="34"/>
      <c r="O30" s="34"/>
      <c r="P30" s="34"/>
      <c r="Q30" s="34"/>
      <c r="R30" s="34"/>
      <c r="S30" s="34"/>
      <c r="T30" s="49"/>
      <c r="U30" s="2">
        <f t="shared" si="0"/>
        <v>184</v>
      </c>
      <c r="V30" s="30">
        <f>'Specifikace služeb'!C29</f>
        <v>15.6</v>
      </c>
      <c r="W30" s="7">
        <f t="shared" si="1"/>
        <v>2870.4</v>
      </c>
      <c r="X30" s="31">
        <v>21</v>
      </c>
      <c r="Y30" s="20">
        <f t="shared" si="2"/>
        <v>3473.1840000000002</v>
      </c>
    </row>
    <row r="31" spans="1:25" x14ac:dyDescent="0.2">
      <c r="A31" s="34" t="s">
        <v>130</v>
      </c>
      <c r="B31" s="2" t="s">
        <v>129</v>
      </c>
      <c r="C31" s="34">
        <v>20</v>
      </c>
      <c r="D31" s="34">
        <v>64</v>
      </c>
      <c r="E31" s="34">
        <v>10</v>
      </c>
      <c r="F31" s="34">
        <v>6</v>
      </c>
      <c r="G31" s="34">
        <v>51</v>
      </c>
      <c r="H31" s="34"/>
      <c r="I31" s="34"/>
      <c r="J31" s="47">
        <v>12</v>
      </c>
      <c r="K31" s="34"/>
      <c r="L31" s="34">
        <v>8</v>
      </c>
      <c r="M31" s="34"/>
      <c r="N31" s="34"/>
      <c r="O31" s="34"/>
      <c r="P31" s="34"/>
      <c r="Q31" s="34"/>
      <c r="R31" s="34"/>
      <c r="S31" s="34"/>
      <c r="T31" s="49"/>
      <c r="U31" s="2">
        <f t="shared" si="0"/>
        <v>171</v>
      </c>
      <c r="V31" s="30">
        <f>'Specifikace služeb'!C30</f>
        <v>24</v>
      </c>
      <c r="W31" s="7">
        <f t="shared" si="1"/>
        <v>4104</v>
      </c>
      <c r="X31" s="31">
        <v>21</v>
      </c>
      <c r="Y31" s="20">
        <f t="shared" si="2"/>
        <v>4965.84</v>
      </c>
    </row>
    <row r="32" spans="1:25" x14ac:dyDescent="0.2">
      <c r="A32" s="47" t="s">
        <v>131</v>
      </c>
      <c r="B32" s="2" t="s">
        <v>129</v>
      </c>
      <c r="C32" s="34"/>
      <c r="D32" s="34"/>
      <c r="E32" s="34">
        <v>10</v>
      </c>
      <c r="F32" s="34">
        <v>3</v>
      </c>
      <c r="G32" s="34">
        <v>49</v>
      </c>
      <c r="H32" s="34"/>
      <c r="I32" s="34">
        <v>6</v>
      </c>
      <c r="J32" s="34"/>
      <c r="K32" s="34">
        <v>6</v>
      </c>
      <c r="L32" s="34"/>
      <c r="M32" s="34"/>
      <c r="N32" s="34"/>
      <c r="O32" s="34"/>
      <c r="P32" s="34"/>
      <c r="Q32" s="34"/>
      <c r="R32" s="34"/>
      <c r="S32" s="34"/>
      <c r="T32" s="66"/>
      <c r="U32" s="2">
        <f t="shared" si="0"/>
        <v>74</v>
      </c>
      <c r="V32" s="30">
        <f>'Specifikace služeb'!C31</f>
        <v>15.6</v>
      </c>
      <c r="W32" s="7">
        <f t="shared" si="1"/>
        <v>1154.3999999999999</v>
      </c>
      <c r="X32" s="31">
        <v>21</v>
      </c>
      <c r="Y32" s="20">
        <f t="shared" si="2"/>
        <v>1396.8239999999998</v>
      </c>
    </row>
    <row r="33" spans="1:25" x14ac:dyDescent="0.2">
      <c r="A33" s="47" t="s">
        <v>192</v>
      </c>
      <c r="B33" s="2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66"/>
      <c r="U33" s="66"/>
      <c r="V33" s="66"/>
      <c r="W33" s="66"/>
      <c r="X33" s="66"/>
      <c r="Y33" s="66"/>
    </row>
    <row r="34" spans="1:25" x14ac:dyDescent="0.2">
      <c r="A34" s="34" t="s">
        <v>133</v>
      </c>
      <c r="B34" s="2" t="s">
        <v>129</v>
      </c>
      <c r="C34" s="34">
        <v>20</v>
      </c>
      <c r="D34" s="34">
        <v>65</v>
      </c>
      <c r="E34" s="34">
        <v>52</v>
      </c>
      <c r="F34" s="34">
        <v>34</v>
      </c>
      <c r="G34" s="34">
        <v>87</v>
      </c>
      <c r="H34" s="34">
        <v>25</v>
      </c>
      <c r="I34" s="34">
        <v>20</v>
      </c>
      <c r="J34" s="34">
        <v>148</v>
      </c>
      <c r="K34" s="34">
        <v>22</v>
      </c>
      <c r="L34" s="34">
        <v>12</v>
      </c>
      <c r="M34" s="34"/>
      <c r="N34" s="34"/>
      <c r="O34" s="34"/>
      <c r="P34" s="34"/>
      <c r="Q34" s="34"/>
      <c r="R34" s="34"/>
      <c r="S34" s="34"/>
      <c r="T34" s="66"/>
      <c r="U34" s="2">
        <f t="shared" si="0"/>
        <v>485</v>
      </c>
      <c r="V34" s="30">
        <f>'Specifikace služeb'!C33</f>
        <v>12</v>
      </c>
      <c r="W34" s="7">
        <f t="shared" si="1"/>
        <v>5820</v>
      </c>
      <c r="X34" s="31">
        <v>21</v>
      </c>
      <c r="Y34" s="20">
        <f t="shared" si="2"/>
        <v>7042.2</v>
      </c>
    </row>
    <row r="35" spans="1:25" x14ac:dyDescent="0.2">
      <c r="A35" s="34" t="s">
        <v>134</v>
      </c>
      <c r="B35" s="2" t="s">
        <v>129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66"/>
      <c r="U35" s="2">
        <f t="shared" si="0"/>
        <v>0</v>
      </c>
      <c r="V35" s="30">
        <f>'Specifikace služeb'!C34</f>
        <v>14.4</v>
      </c>
      <c r="W35" s="7">
        <f t="shared" si="1"/>
        <v>0</v>
      </c>
      <c r="X35" s="31">
        <v>21</v>
      </c>
      <c r="Y35" s="20">
        <f t="shared" si="2"/>
        <v>0</v>
      </c>
    </row>
    <row r="36" spans="1:25" x14ac:dyDescent="0.2">
      <c r="A36" s="34" t="s">
        <v>135</v>
      </c>
      <c r="B36" s="2" t="s">
        <v>129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66"/>
      <c r="U36" s="2">
        <f t="shared" si="0"/>
        <v>0</v>
      </c>
      <c r="V36" s="30">
        <f>'Specifikace služeb'!C35</f>
        <v>18</v>
      </c>
      <c r="W36" s="7">
        <f t="shared" si="1"/>
        <v>0</v>
      </c>
      <c r="X36" s="31">
        <v>21</v>
      </c>
      <c r="Y36" s="20">
        <f t="shared" si="2"/>
        <v>0</v>
      </c>
    </row>
    <row r="37" spans="1:25" x14ac:dyDescent="0.2">
      <c r="A37" s="34" t="s">
        <v>136</v>
      </c>
      <c r="B37" s="2" t="s">
        <v>129</v>
      </c>
      <c r="C37" s="34"/>
      <c r="D37" s="34"/>
      <c r="E37" s="34"/>
      <c r="F37" s="34"/>
      <c r="G37" s="34">
        <v>21</v>
      </c>
      <c r="H37" s="34"/>
      <c r="I37" s="34"/>
      <c r="J37" s="47"/>
      <c r="K37" s="34"/>
      <c r="L37" s="34"/>
      <c r="M37" s="34"/>
      <c r="N37" s="34"/>
      <c r="O37" s="34"/>
      <c r="P37" s="34"/>
      <c r="Q37" s="34"/>
      <c r="R37" s="34"/>
      <c r="S37" s="34"/>
      <c r="T37" s="50"/>
      <c r="U37" s="2">
        <f t="shared" si="0"/>
        <v>21</v>
      </c>
      <c r="V37" s="30">
        <f>'Specifikace služeb'!C36</f>
        <v>14.4</v>
      </c>
      <c r="W37" s="7">
        <f t="shared" si="1"/>
        <v>302.40000000000003</v>
      </c>
      <c r="X37" s="31">
        <v>21</v>
      </c>
      <c r="Y37" s="20">
        <f t="shared" si="2"/>
        <v>365.904</v>
      </c>
    </row>
    <row r="38" spans="1:25" x14ac:dyDescent="0.2">
      <c r="A38" s="34" t="s">
        <v>137</v>
      </c>
      <c r="B38" s="2" t="s">
        <v>129</v>
      </c>
      <c r="C38" s="34">
        <v>23</v>
      </c>
      <c r="D38" s="34">
        <v>157</v>
      </c>
      <c r="E38" s="34">
        <v>25</v>
      </c>
      <c r="F38" s="34">
        <v>16</v>
      </c>
      <c r="G38" s="34">
        <v>12</v>
      </c>
      <c r="H38" s="34">
        <v>14</v>
      </c>
      <c r="I38" s="34">
        <v>22</v>
      </c>
      <c r="J38" s="47">
        <v>96</v>
      </c>
      <c r="K38" s="34">
        <v>15</v>
      </c>
      <c r="L38" s="34">
        <v>13</v>
      </c>
      <c r="M38" s="34">
        <v>12</v>
      </c>
      <c r="N38" s="34"/>
      <c r="O38" s="34"/>
      <c r="P38" s="34"/>
      <c r="Q38" s="34"/>
      <c r="R38" s="34"/>
      <c r="S38" s="34"/>
      <c r="T38" s="50"/>
      <c r="U38" s="2">
        <f t="shared" si="0"/>
        <v>405</v>
      </c>
      <c r="V38" s="30">
        <f>'Specifikace služeb'!C37</f>
        <v>13.2</v>
      </c>
      <c r="W38" s="7">
        <f t="shared" si="1"/>
        <v>5346</v>
      </c>
      <c r="X38" s="31">
        <v>21</v>
      </c>
      <c r="Y38" s="20">
        <f t="shared" si="2"/>
        <v>6468.66</v>
      </c>
    </row>
    <row r="39" spans="1:25" x14ac:dyDescent="0.2">
      <c r="A39" s="34" t="s">
        <v>138</v>
      </c>
      <c r="B39" s="2" t="s">
        <v>129</v>
      </c>
      <c r="C39" s="34"/>
      <c r="D39" s="34"/>
      <c r="E39" s="34"/>
      <c r="F39" s="34"/>
      <c r="G39" s="34"/>
      <c r="H39" s="34">
        <v>1</v>
      </c>
      <c r="I39" s="34"/>
      <c r="J39" s="47">
        <v>1</v>
      </c>
      <c r="K39" s="34"/>
      <c r="L39" s="34"/>
      <c r="M39" s="34">
        <v>1</v>
      </c>
      <c r="N39" s="34"/>
      <c r="O39" s="34">
        <v>5</v>
      </c>
      <c r="P39" s="34">
        <v>4</v>
      </c>
      <c r="Q39" s="34"/>
      <c r="R39" s="34"/>
      <c r="S39" s="34">
        <v>4</v>
      </c>
      <c r="T39" s="50">
        <v>4</v>
      </c>
      <c r="U39" s="2">
        <f t="shared" si="0"/>
        <v>20</v>
      </c>
      <c r="V39" s="30">
        <f>'Specifikace služeb'!C38</f>
        <v>120</v>
      </c>
      <c r="W39" s="7">
        <f t="shared" si="1"/>
        <v>2400</v>
      </c>
      <c r="X39" s="31">
        <v>21</v>
      </c>
      <c r="Y39" s="20">
        <f t="shared" si="2"/>
        <v>2904</v>
      </c>
    </row>
    <row r="40" spans="1:25" x14ac:dyDescent="0.2">
      <c r="A40" s="34" t="s">
        <v>139</v>
      </c>
      <c r="B40" s="2" t="s">
        <v>129</v>
      </c>
      <c r="C40" s="34">
        <v>2</v>
      </c>
      <c r="D40" s="34"/>
      <c r="E40" s="34"/>
      <c r="F40" s="34"/>
      <c r="G40" s="34"/>
      <c r="H40" s="34"/>
      <c r="I40" s="34"/>
      <c r="J40" s="47">
        <v>4</v>
      </c>
      <c r="K40" s="34"/>
      <c r="L40" s="34"/>
      <c r="M40" s="34"/>
      <c r="N40" s="34"/>
      <c r="O40" s="34"/>
      <c r="P40" s="34"/>
      <c r="Q40" s="34"/>
      <c r="R40" s="34"/>
      <c r="S40" s="34"/>
      <c r="T40" s="50"/>
      <c r="U40" s="2">
        <f t="shared" si="0"/>
        <v>6</v>
      </c>
      <c r="V40" s="30">
        <f>'Specifikace služeb'!C39</f>
        <v>24</v>
      </c>
      <c r="W40" s="7">
        <f t="shared" si="1"/>
        <v>144</v>
      </c>
      <c r="X40" s="31">
        <v>21</v>
      </c>
      <c r="Y40" s="20">
        <f t="shared" si="2"/>
        <v>174.24</v>
      </c>
    </row>
    <row r="41" spans="1:25" x14ac:dyDescent="0.2">
      <c r="A41" s="34" t="s">
        <v>140</v>
      </c>
      <c r="B41" s="2" t="s">
        <v>129</v>
      </c>
      <c r="C41" s="34">
        <v>12</v>
      </c>
      <c r="D41" s="34">
        <v>20</v>
      </c>
      <c r="E41" s="34">
        <v>6</v>
      </c>
      <c r="F41" s="34"/>
      <c r="G41" s="34"/>
      <c r="H41" s="34">
        <v>6</v>
      </c>
      <c r="I41" s="34"/>
      <c r="J41" s="47">
        <v>6</v>
      </c>
      <c r="K41" s="34">
        <v>6</v>
      </c>
      <c r="L41" s="34">
        <v>4</v>
      </c>
      <c r="M41" s="34"/>
      <c r="N41" s="34"/>
      <c r="O41" s="34"/>
      <c r="P41" s="34"/>
      <c r="Q41" s="34"/>
      <c r="R41" s="34"/>
      <c r="S41" s="34"/>
      <c r="T41" s="50"/>
      <c r="U41" s="2">
        <f t="shared" si="0"/>
        <v>60</v>
      </c>
      <c r="V41" s="30">
        <f>'Specifikace služeb'!C40</f>
        <v>36</v>
      </c>
      <c r="W41" s="7">
        <f t="shared" si="1"/>
        <v>2160</v>
      </c>
      <c r="X41" s="31">
        <v>21</v>
      </c>
      <c r="Y41" s="20">
        <f t="shared" si="2"/>
        <v>2613.6</v>
      </c>
    </row>
    <row r="42" spans="1:25" x14ac:dyDescent="0.2">
      <c r="A42" s="34" t="s">
        <v>141</v>
      </c>
      <c r="B42" s="2" t="s">
        <v>129</v>
      </c>
      <c r="C42" s="34"/>
      <c r="D42" s="34"/>
      <c r="E42" s="34"/>
      <c r="F42" s="34"/>
      <c r="G42" s="34"/>
      <c r="H42" s="34"/>
      <c r="I42" s="34"/>
      <c r="J42" s="47"/>
      <c r="K42" s="34"/>
      <c r="L42" s="34"/>
      <c r="M42" s="34"/>
      <c r="N42" s="34"/>
      <c r="O42" s="34"/>
      <c r="P42" s="34"/>
      <c r="Q42" s="34"/>
      <c r="R42" s="34"/>
      <c r="S42" s="34"/>
      <c r="T42" s="50"/>
      <c r="U42" s="2">
        <f t="shared" si="0"/>
        <v>0</v>
      </c>
      <c r="V42" s="30">
        <f>'Specifikace služeb'!C41</f>
        <v>48</v>
      </c>
      <c r="W42" s="7">
        <f t="shared" si="1"/>
        <v>0</v>
      </c>
      <c r="X42" s="31">
        <v>21</v>
      </c>
      <c r="Y42" s="20">
        <f t="shared" si="2"/>
        <v>0</v>
      </c>
    </row>
    <row r="43" spans="1:25" x14ac:dyDescent="0.2">
      <c r="A43" s="34" t="s">
        <v>142</v>
      </c>
      <c r="B43" s="2" t="s">
        <v>129</v>
      </c>
      <c r="C43" s="34"/>
      <c r="D43" s="34"/>
      <c r="E43" s="34"/>
      <c r="F43" s="34"/>
      <c r="G43" s="34">
        <v>1</v>
      </c>
      <c r="H43" s="34"/>
      <c r="I43" s="34"/>
      <c r="J43" s="47"/>
      <c r="K43" s="34"/>
      <c r="L43" s="34"/>
      <c r="M43" s="34"/>
      <c r="N43" s="34"/>
      <c r="O43" s="34"/>
      <c r="P43" s="34"/>
      <c r="Q43" s="34"/>
      <c r="R43" s="34"/>
      <c r="S43" s="34"/>
      <c r="T43" s="50"/>
      <c r="U43" s="2">
        <f t="shared" si="0"/>
        <v>1</v>
      </c>
      <c r="V43" s="30">
        <f>'Specifikace služeb'!C42</f>
        <v>7.2</v>
      </c>
      <c r="W43" s="7">
        <f t="shared" si="1"/>
        <v>7.2</v>
      </c>
      <c r="X43" s="31">
        <v>21</v>
      </c>
      <c r="Y43" s="20">
        <f t="shared" si="2"/>
        <v>8.7119999999999997</v>
      </c>
    </row>
    <row r="44" spans="1:25" ht="25.5" x14ac:dyDescent="0.2">
      <c r="A44" s="68" t="s">
        <v>143</v>
      </c>
      <c r="B44" s="2" t="s">
        <v>103</v>
      </c>
      <c r="C44" s="34">
        <v>2</v>
      </c>
      <c r="D44" s="34">
        <v>3</v>
      </c>
      <c r="E44" s="34"/>
      <c r="F44" s="34">
        <v>1</v>
      </c>
      <c r="G44" s="34">
        <v>8</v>
      </c>
      <c r="H44" s="34">
        <v>1</v>
      </c>
      <c r="I44" s="34">
        <v>2</v>
      </c>
      <c r="J44" s="47">
        <v>4</v>
      </c>
      <c r="K44" s="34">
        <v>1</v>
      </c>
      <c r="L44" s="34">
        <v>1</v>
      </c>
      <c r="M44" s="34">
        <v>3</v>
      </c>
      <c r="N44" s="34"/>
      <c r="O44" s="34"/>
      <c r="P44" s="34"/>
      <c r="Q44" s="34"/>
      <c r="R44" s="34"/>
      <c r="S44" s="34"/>
      <c r="T44" s="50"/>
      <c r="U44" s="2">
        <f t="shared" si="0"/>
        <v>26</v>
      </c>
      <c r="V44" s="30">
        <f>'Specifikace služeb'!C43</f>
        <v>36</v>
      </c>
      <c r="W44" s="7">
        <f t="shared" si="1"/>
        <v>936</v>
      </c>
      <c r="X44" s="31">
        <v>21</v>
      </c>
      <c r="Y44" s="20">
        <f t="shared" si="2"/>
        <v>1132.56</v>
      </c>
    </row>
    <row r="45" spans="1:25" x14ac:dyDescent="0.2">
      <c r="A45" s="53" t="s">
        <v>144</v>
      </c>
      <c r="B45" s="2" t="s">
        <v>103</v>
      </c>
      <c r="C45" s="34"/>
      <c r="D45" s="34"/>
      <c r="E45" s="34"/>
      <c r="F45" s="34"/>
      <c r="G45" s="34"/>
      <c r="H45" s="34"/>
      <c r="I45" s="34">
        <v>4</v>
      </c>
      <c r="J45" s="47"/>
      <c r="K45" s="34"/>
      <c r="L45" s="34"/>
      <c r="M45" s="34"/>
      <c r="N45" s="34"/>
      <c r="O45" s="34"/>
      <c r="P45" s="34"/>
      <c r="Q45" s="34"/>
      <c r="R45" s="34"/>
      <c r="S45" s="34"/>
      <c r="T45" s="50"/>
      <c r="U45" s="2">
        <f t="shared" si="0"/>
        <v>4</v>
      </c>
      <c r="V45" s="30">
        <f>'Specifikace služeb'!C44</f>
        <v>30</v>
      </c>
      <c r="W45" s="7">
        <f t="shared" si="1"/>
        <v>120</v>
      </c>
      <c r="X45" s="31">
        <v>21</v>
      </c>
      <c r="Y45" s="20">
        <f t="shared" si="2"/>
        <v>145.19999999999999</v>
      </c>
    </row>
    <row r="46" spans="1:25" x14ac:dyDescent="0.2">
      <c r="A46" s="19" t="s">
        <v>145</v>
      </c>
      <c r="B46" s="2" t="s">
        <v>103</v>
      </c>
      <c r="C46" s="34"/>
      <c r="D46" s="34"/>
      <c r="E46" s="34"/>
      <c r="F46" s="34"/>
      <c r="G46" s="34"/>
      <c r="H46" s="34"/>
      <c r="I46" s="34"/>
      <c r="J46" s="47"/>
      <c r="K46" s="34"/>
      <c r="L46" s="34"/>
      <c r="M46" s="34"/>
      <c r="N46" s="34"/>
      <c r="O46" s="34"/>
      <c r="P46" s="34"/>
      <c r="Q46" s="34"/>
      <c r="R46" s="34"/>
      <c r="S46" s="34"/>
      <c r="T46" s="50"/>
      <c r="U46" s="2">
        <f t="shared" si="0"/>
        <v>0</v>
      </c>
      <c r="V46" s="30">
        <f>'Specifikace služeb'!C45</f>
        <v>36</v>
      </c>
      <c r="W46" s="7">
        <f t="shared" si="1"/>
        <v>0</v>
      </c>
      <c r="X46" s="31">
        <v>21</v>
      </c>
      <c r="Y46" s="20">
        <f t="shared" si="2"/>
        <v>0</v>
      </c>
    </row>
    <row r="47" spans="1:25" x14ac:dyDescent="0.2">
      <c r="A47" s="19" t="s">
        <v>146</v>
      </c>
      <c r="B47" s="2" t="s">
        <v>103</v>
      </c>
      <c r="C47" s="34">
        <v>5</v>
      </c>
      <c r="D47" s="34">
        <v>1</v>
      </c>
      <c r="E47" s="34">
        <v>2</v>
      </c>
      <c r="F47" s="34">
        <v>1</v>
      </c>
      <c r="G47" s="34">
        <v>9</v>
      </c>
      <c r="H47" s="34"/>
      <c r="I47" s="34">
        <v>2</v>
      </c>
      <c r="J47" s="47">
        <v>4</v>
      </c>
      <c r="K47" s="34">
        <v>1</v>
      </c>
      <c r="L47" s="34">
        <v>1</v>
      </c>
      <c r="M47" s="34">
        <v>1</v>
      </c>
      <c r="N47" s="34"/>
      <c r="O47" s="34"/>
      <c r="P47" s="34"/>
      <c r="Q47" s="34"/>
      <c r="R47" s="34"/>
      <c r="S47" s="34"/>
      <c r="T47" s="50"/>
      <c r="U47" s="2">
        <f t="shared" si="0"/>
        <v>27</v>
      </c>
      <c r="V47" s="30">
        <f>'Specifikace služeb'!C46</f>
        <v>48</v>
      </c>
      <c r="W47" s="7">
        <f t="shared" si="1"/>
        <v>1296</v>
      </c>
      <c r="X47" s="31">
        <v>21</v>
      </c>
      <c r="Y47" s="20">
        <f t="shared" si="2"/>
        <v>1568.16</v>
      </c>
    </row>
    <row r="48" spans="1:25" x14ac:dyDescent="0.2">
      <c r="A48" s="19" t="s">
        <v>147</v>
      </c>
      <c r="B48" s="2" t="s">
        <v>103</v>
      </c>
      <c r="C48" s="34"/>
      <c r="D48" s="34"/>
      <c r="E48" s="34"/>
      <c r="F48" s="34"/>
      <c r="G48" s="34"/>
      <c r="H48" s="34"/>
      <c r="I48" s="34"/>
      <c r="J48" s="47"/>
      <c r="K48" s="34"/>
      <c r="L48" s="34"/>
      <c r="M48" s="34"/>
      <c r="N48" s="34"/>
      <c r="O48" s="34"/>
      <c r="P48" s="34"/>
      <c r="Q48" s="34"/>
      <c r="R48" s="34"/>
      <c r="S48" s="34"/>
      <c r="T48" s="50"/>
      <c r="U48" s="2">
        <f t="shared" si="0"/>
        <v>0</v>
      </c>
      <c r="V48" s="30">
        <f>'Specifikace služeb'!C47</f>
        <v>66</v>
      </c>
      <c r="W48" s="7">
        <f t="shared" si="1"/>
        <v>0</v>
      </c>
      <c r="X48" s="31">
        <v>21</v>
      </c>
      <c r="Y48" s="20">
        <f t="shared" si="2"/>
        <v>0</v>
      </c>
    </row>
    <row r="49" spans="1:25" x14ac:dyDescent="0.2">
      <c r="A49" s="19" t="s">
        <v>148</v>
      </c>
      <c r="B49" s="2" t="s">
        <v>103</v>
      </c>
      <c r="C49" s="34"/>
      <c r="D49" s="34">
        <v>11</v>
      </c>
      <c r="E49" s="34"/>
      <c r="F49" s="34"/>
      <c r="G49" s="34"/>
      <c r="H49" s="34"/>
      <c r="I49" s="34"/>
      <c r="J49" s="47"/>
      <c r="K49" s="34"/>
      <c r="L49" s="34"/>
      <c r="M49" s="34"/>
      <c r="N49" s="34"/>
      <c r="O49" s="34"/>
      <c r="P49" s="34"/>
      <c r="Q49" s="34"/>
      <c r="R49" s="34"/>
      <c r="S49" s="34"/>
      <c r="T49" s="50"/>
      <c r="U49" s="2">
        <f t="shared" si="0"/>
        <v>11</v>
      </c>
      <c r="V49" s="30">
        <f>'Specifikace služeb'!C48</f>
        <v>54</v>
      </c>
      <c r="W49" s="7">
        <f t="shared" si="1"/>
        <v>594</v>
      </c>
      <c r="X49" s="31">
        <v>21</v>
      </c>
      <c r="Y49" s="20">
        <f t="shared" si="2"/>
        <v>718.74</v>
      </c>
    </row>
    <row r="50" spans="1:25" x14ac:dyDescent="0.2">
      <c r="A50" s="19" t="s">
        <v>149</v>
      </c>
      <c r="B50" s="2" t="s">
        <v>103</v>
      </c>
      <c r="C50" s="34"/>
      <c r="D50" s="34"/>
      <c r="E50" s="34"/>
      <c r="F50" s="34"/>
      <c r="G50" s="34"/>
      <c r="H50" s="34"/>
      <c r="I50" s="34"/>
      <c r="J50" s="47"/>
      <c r="K50" s="34"/>
      <c r="L50" s="34"/>
      <c r="M50" s="34"/>
      <c r="N50" s="34"/>
      <c r="O50" s="34"/>
      <c r="P50" s="34"/>
      <c r="Q50" s="34"/>
      <c r="R50" s="34"/>
      <c r="S50" s="34"/>
      <c r="T50" s="50"/>
      <c r="U50" s="2">
        <f t="shared" si="0"/>
        <v>0</v>
      </c>
      <c r="V50" s="30">
        <f>'Specifikace služeb'!C49</f>
        <v>78</v>
      </c>
      <c r="W50" s="7">
        <f t="shared" si="1"/>
        <v>0</v>
      </c>
      <c r="X50" s="31">
        <v>21</v>
      </c>
      <c r="Y50" s="20">
        <f t="shared" si="2"/>
        <v>0</v>
      </c>
    </row>
    <row r="51" spans="1:25" x14ac:dyDescent="0.2">
      <c r="A51" s="19" t="s">
        <v>150</v>
      </c>
      <c r="B51" s="2" t="s">
        <v>103</v>
      </c>
      <c r="C51" s="34"/>
      <c r="D51" s="34"/>
      <c r="E51" s="34"/>
      <c r="F51" s="34">
        <v>1</v>
      </c>
      <c r="G51" s="34">
        <v>10</v>
      </c>
      <c r="H51" s="34"/>
      <c r="I51" s="34">
        <v>2</v>
      </c>
      <c r="J51" s="47"/>
      <c r="K51" s="34"/>
      <c r="L51" s="34">
        <v>1</v>
      </c>
      <c r="M51" s="34"/>
      <c r="N51" s="34"/>
      <c r="O51" s="34"/>
      <c r="P51" s="34"/>
      <c r="Q51" s="34"/>
      <c r="R51" s="34"/>
      <c r="S51" s="34"/>
      <c r="T51" s="50"/>
      <c r="U51" s="2">
        <f t="shared" si="0"/>
        <v>14</v>
      </c>
      <c r="V51" s="30">
        <f>'Specifikace služeb'!C50</f>
        <v>24</v>
      </c>
      <c r="W51" s="7">
        <f t="shared" si="1"/>
        <v>336</v>
      </c>
      <c r="X51" s="31">
        <v>21</v>
      </c>
      <c r="Y51" s="20">
        <f t="shared" si="2"/>
        <v>406.56</v>
      </c>
    </row>
    <row r="52" spans="1:25" x14ac:dyDescent="0.2">
      <c r="A52" s="19" t="s">
        <v>151</v>
      </c>
      <c r="B52" s="2" t="s">
        <v>103</v>
      </c>
      <c r="C52" s="34"/>
      <c r="D52" s="34"/>
      <c r="E52" s="34"/>
      <c r="F52" s="34"/>
      <c r="G52" s="34"/>
      <c r="H52" s="34"/>
      <c r="I52" s="34"/>
      <c r="J52" s="47"/>
      <c r="K52" s="34"/>
      <c r="L52" s="34"/>
      <c r="M52" s="34"/>
      <c r="N52" s="34"/>
      <c r="O52" s="34"/>
      <c r="P52" s="34"/>
      <c r="Q52" s="34"/>
      <c r="R52" s="34"/>
      <c r="S52" s="34"/>
      <c r="T52" s="50"/>
      <c r="U52" s="2">
        <f t="shared" si="0"/>
        <v>0</v>
      </c>
      <c r="V52" s="30">
        <f>'Specifikace služeb'!C51</f>
        <v>72</v>
      </c>
      <c r="W52" s="7">
        <f t="shared" si="1"/>
        <v>0</v>
      </c>
      <c r="X52" s="31">
        <v>21</v>
      </c>
      <c r="Y52" s="20">
        <f t="shared" si="2"/>
        <v>0</v>
      </c>
    </row>
    <row r="53" spans="1:25" x14ac:dyDescent="0.2">
      <c r="A53" s="19" t="s">
        <v>152</v>
      </c>
      <c r="B53" s="2" t="s">
        <v>103</v>
      </c>
      <c r="C53" s="34"/>
      <c r="D53" s="34"/>
      <c r="E53" s="34"/>
      <c r="F53" s="34"/>
      <c r="G53" s="34"/>
      <c r="H53" s="34"/>
      <c r="I53" s="34"/>
      <c r="J53" s="47"/>
      <c r="K53" s="34"/>
      <c r="L53" s="34"/>
      <c r="M53" s="34"/>
      <c r="N53" s="34"/>
      <c r="O53" s="34"/>
      <c r="P53" s="34"/>
      <c r="Q53" s="34"/>
      <c r="R53" s="34"/>
      <c r="S53" s="34"/>
      <c r="T53" s="50"/>
      <c r="U53" s="2">
        <f t="shared" si="0"/>
        <v>0</v>
      </c>
      <c r="V53" s="30">
        <f>'Specifikace služeb'!C52</f>
        <v>42</v>
      </c>
      <c r="W53" s="7">
        <f t="shared" si="1"/>
        <v>0</v>
      </c>
      <c r="X53" s="31">
        <v>21</v>
      </c>
      <c r="Y53" s="20">
        <f t="shared" si="2"/>
        <v>0</v>
      </c>
    </row>
    <row r="54" spans="1:25" x14ac:dyDescent="0.2">
      <c r="A54" s="19" t="s">
        <v>153</v>
      </c>
      <c r="B54" s="2" t="s">
        <v>103</v>
      </c>
      <c r="C54" s="34"/>
      <c r="D54" s="34"/>
      <c r="E54" s="34"/>
      <c r="F54" s="34"/>
      <c r="G54" s="34">
        <v>1</v>
      </c>
      <c r="H54" s="34"/>
      <c r="I54" s="34"/>
      <c r="J54" s="47">
        <v>1</v>
      </c>
      <c r="K54" s="34"/>
      <c r="L54" s="34"/>
      <c r="M54" s="34">
        <v>2</v>
      </c>
      <c r="N54" s="34">
        <v>11</v>
      </c>
      <c r="O54" s="34">
        <v>5</v>
      </c>
      <c r="P54" s="34">
        <v>4</v>
      </c>
      <c r="Q54" s="34"/>
      <c r="R54" s="34"/>
      <c r="S54" s="34">
        <v>4</v>
      </c>
      <c r="T54" s="50">
        <v>4</v>
      </c>
      <c r="U54" s="2">
        <f t="shared" si="0"/>
        <v>32</v>
      </c>
      <c r="V54" s="30">
        <f>'Specifikace služeb'!C53</f>
        <v>36</v>
      </c>
      <c r="W54" s="7">
        <f t="shared" si="1"/>
        <v>1152</v>
      </c>
      <c r="X54" s="31">
        <v>21</v>
      </c>
      <c r="Y54" s="20">
        <f t="shared" si="2"/>
        <v>1393.92</v>
      </c>
    </row>
    <row r="55" spans="1:25" x14ac:dyDescent="0.2">
      <c r="A55" s="19" t="s">
        <v>154</v>
      </c>
      <c r="B55" s="2" t="s">
        <v>103</v>
      </c>
      <c r="C55" s="34"/>
      <c r="D55" s="34"/>
      <c r="E55" s="34"/>
      <c r="F55" s="34"/>
      <c r="G55" s="34"/>
      <c r="H55" s="34"/>
      <c r="I55" s="34"/>
      <c r="J55" s="47"/>
      <c r="K55" s="34"/>
      <c r="L55" s="34"/>
      <c r="M55" s="34"/>
      <c r="N55" s="34"/>
      <c r="O55" s="34"/>
      <c r="P55" s="34"/>
      <c r="Q55" s="34"/>
      <c r="R55" s="34"/>
      <c r="S55" s="34"/>
      <c r="T55" s="50"/>
      <c r="U55" s="2">
        <f t="shared" si="0"/>
        <v>0</v>
      </c>
      <c r="V55" s="30">
        <f>'Specifikace služeb'!C54</f>
        <v>192</v>
      </c>
      <c r="W55" s="7">
        <f t="shared" si="1"/>
        <v>0</v>
      </c>
      <c r="X55" s="31">
        <v>21</v>
      </c>
      <c r="Y55" s="20">
        <f t="shared" si="2"/>
        <v>0</v>
      </c>
    </row>
    <row r="56" spans="1:25" x14ac:dyDescent="0.2">
      <c r="A56" s="19" t="s">
        <v>155</v>
      </c>
      <c r="B56" s="2" t="s">
        <v>103</v>
      </c>
      <c r="C56" s="34"/>
      <c r="D56" s="34"/>
      <c r="E56" s="34"/>
      <c r="F56" s="34"/>
      <c r="G56" s="34"/>
      <c r="H56" s="34"/>
      <c r="I56" s="34"/>
      <c r="J56" s="47"/>
      <c r="K56" s="34"/>
      <c r="L56" s="34"/>
      <c r="M56" s="34"/>
      <c r="N56" s="34"/>
      <c r="O56" s="34"/>
      <c r="P56" s="34"/>
      <c r="Q56" s="34"/>
      <c r="R56" s="34"/>
      <c r="S56" s="34"/>
      <c r="T56" s="50"/>
      <c r="U56" s="2">
        <f t="shared" si="0"/>
        <v>0</v>
      </c>
      <c r="V56" s="30">
        <f>'Specifikace služeb'!C55</f>
        <v>48</v>
      </c>
      <c r="W56" s="7">
        <f t="shared" si="1"/>
        <v>0</v>
      </c>
      <c r="X56" s="31">
        <v>21</v>
      </c>
      <c r="Y56" s="20">
        <f t="shared" si="2"/>
        <v>0</v>
      </c>
    </row>
    <row r="57" spans="1:25" ht="25.5" x14ac:dyDescent="0.2">
      <c r="A57" s="64" t="s">
        <v>156</v>
      </c>
      <c r="B57" s="2" t="s">
        <v>103</v>
      </c>
      <c r="C57" s="34"/>
      <c r="D57" s="34"/>
      <c r="E57" s="34"/>
      <c r="F57" s="34"/>
      <c r="G57" s="34"/>
      <c r="H57" s="34"/>
      <c r="I57" s="34"/>
      <c r="J57" s="47">
        <v>4</v>
      </c>
      <c r="K57" s="34"/>
      <c r="L57" s="34"/>
      <c r="M57" s="34"/>
      <c r="N57" s="34"/>
      <c r="O57" s="34"/>
      <c r="P57" s="34"/>
      <c r="Q57" s="34"/>
      <c r="R57" s="34"/>
      <c r="S57" s="34"/>
      <c r="T57" s="49"/>
      <c r="U57" s="2">
        <f t="shared" si="0"/>
        <v>4</v>
      </c>
      <c r="V57" s="30">
        <f>'Specifikace služeb'!C56</f>
        <v>48</v>
      </c>
      <c r="W57" s="7">
        <f t="shared" si="1"/>
        <v>192</v>
      </c>
      <c r="X57" s="31">
        <v>21</v>
      </c>
      <c r="Y57" s="20">
        <f t="shared" si="2"/>
        <v>232.32</v>
      </c>
    </row>
    <row r="58" spans="1:25" x14ac:dyDescent="0.2">
      <c r="A58" s="19" t="s">
        <v>158</v>
      </c>
      <c r="B58" s="2" t="s">
        <v>103</v>
      </c>
      <c r="C58" s="24"/>
      <c r="D58" s="24"/>
      <c r="E58" s="3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34">
        <v>35</v>
      </c>
      <c r="R58" s="34"/>
      <c r="S58" s="34"/>
      <c r="T58" s="2"/>
      <c r="U58" s="2">
        <f t="shared" si="0"/>
        <v>35</v>
      </c>
      <c r="V58" s="30">
        <f>'Specifikace služeb'!C58</f>
        <v>100</v>
      </c>
      <c r="W58" s="7">
        <f t="shared" si="1"/>
        <v>3500</v>
      </c>
      <c r="X58" s="31">
        <v>21</v>
      </c>
      <c r="Y58" s="20">
        <f t="shared" si="2"/>
        <v>4235</v>
      </c>
    </row>
    <row r="59" spans="1:25" x14ac:dyDescent="0.2">
      <c r="A59" s="19" t="s">
        <v>159</v>
      </c>
      <c r="B59" s="2" t="s">
        <v>103</v>
      </c>
      <c r="C59" s="24"/>
      <c r="D59" s="24"/>
      <c r="E59" s="3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34">
        <v>9</v>
      </c>
      <c r="R59" s="34">
        <v>2</v>
      </c>
      <c r="S59" s="34"/>
      <c r="T59" s="2"/>
      <c r="U59" s="2">
        <f t="shared" si="0"/>
        <v>11</v>
      </c>
      <c r="V59" s="30">
        <f>'Specifikace služeb'!C59</f>
        <v>500</v>
      </c>
      <c r="W59" s="7">
        <f t="shared" si="1"/>
        <v>5500</v>
      </c>
      <c r="X59" s="31">
        <v>21</v>
      </c>
      <c r="Y59" s="20">
        <f t="shared" si="2"/>
        <v>6655</v>
      </c>
    </row>
    <row r="60" spans="1:25" x14ac:dyDescent="0.2">
      <c r="A60" s="19" t="s">
        <v>160</v>
      </c>
      <c r="B60" s="2" t="s">
        <v>103</v>
      </c>
      <c r="C60" s="24"/>
      <c r="D60" s="24"/>
      <c r="E60" s="3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34">
        <v>26</v>
      </c>
      <c r="R60" s="34"/>
      <c r="S60" s="34"/>
      <c r="T60" s="2"/>
      <c r="U60" s="2">
        <f t="shared" si="0"/>
        <v>26</v>
      </c>
      <c r="V60" s="30">
        <f>'Specifikace služeb'!C60</f>
        <v>30</v>
      </c>
      <c r="W60" s="7">
        <f t="shared" si="1"/>
        <v>780</v>
      </c>
      <c r="X60" s="31">
        <v>21</v>
      </c>
      <c r="Y60" s="20">
        <f t="shared" si="2"/>
        <v>943.8</v>
      </c>
    </row>
    <row r="61" spans="1:25" x14ac:dyDescent="0.2">
      <c r="A61" s="19" t="s">
        <v>161</v>
      </c>
      <c r="B61" s="45" t="s">
        <v>103</v>
      </c>
      <c r="C61" s="24"/>
      <c r="D61" s="24"/>
      <c r="E61" s="3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34">
        <v>24</v>
      </c>
      <c r="R61" s="34"/>
      <c r="S61" s="34"/>
      <c r="T61" s="2"/>
      <c r="U61" s="2">
        <f t="shared" si="0"/>
        <v>24</v>
      </c>
      <c r="V61" s="30">
        <f>'Specifikace služeb'!C61</f>
        <v>50</v>
      </c>
      <c r="W61" s="7">
        <f t="shared" si="1"/>
        <v>1200</v>
      </c>
      <c r="X61" s="31">
        <v>21</v>
      </c>
      <c r="Y61" s="20">
        <f t="shared" si="2"/>
        <v>1452</v>
      </c>
    </row>
    <row r="62" spans="1:25" x14ac:dyDescent="0.2">
      <c r="A62" s="19" t="s">
        <v>162</v>
      </c>
      <c r="B62" s="2" t="s">
        <v>103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34">
        <v>56</v>
      </c>
      <c r="R62" s="34"/>
      <c r="S62" s="34"/>
      <c r="T62" s="2"/>
      <c r="U62" s="2">
        <f>SUM(C62:T62)</f>
        <v>56</v>
      </c>
      <c r="V62" s="30">
        <f>'Specifikace služeb'!C62</f>
        <v>55</v>
      </c>
      <c r="W62" s="7">
        <f>U62*V62</f>
        <v>3080</v>
      </c>
      <c r="X62" s="31">
        <v>21</v>
      </c>
      <c r="Y62" s="20">
        <f>W62*(100+X62)/100</f>
        <v>3726.8</v>
      </c>
    </row>
    <row r="63" spans="1:25" x14ac:dyDescent="0.2">
      <c r="A63" s="19" t="s">
        <v>163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34">
        <v>13</v>
      </c>
      <c r="R63" s="34"/>
      <c r="S63" s="34"/>
      <c r="T63" s="2"/>
      <c r="U63" s="2">
        <f>SUM(C63:T63)</f>
        <v>13</v>
      </c>
      <c r="V63" s="30">
        <f>'Specifikace služeb'!C63</f>
        <v>152</v>
      </c>
      <c r="W63" s="7">
        <f>U63*V63</f>
        <v>1976</v>
      </c>
      <c r="X63" s="31">
        <v>21</v>
      </c>
      <c r="Y63" s="20">
        <f>W63*(100+X63)/100</f>
        <v>2390.96</v>
      </c>
    </row>
    <row r="64" spans="1:25" ht="16.5" hidden="1" thickBot="1" x14ac:dyDescent="0.3">
      <c r="A64" s="9" t="s">
        <v>202</v>
      </c>
      <c r="B64" s="80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5"/>
      <c r="O64" s="85"/>
      <c r="P64" s="84"/>
      <c r="Q64" s="60"/>
      <c r="R64" s="60"/>
      <c r="S64" s="60"/>
      <c r="T64" s="60"/>
      <c r="U64" s="60"/>
      <c r="V64" s="12"/>
      <c r="W64" s="13">
        <f>SUM(W4:W63)</f>
        <v>62652.4</v>
      </c>
      <c r="X64" s="29"/>
      <c r="Y64" s="13">
        <f>SUM(Y4:Y63)</f>
        <v>75809.403999999995</v>
      </c>
    </row>
    <row r="65" spans="4:4" x14ac:dyDescent="0.2">
      <c r="D65" s="27"/>
    </row>
  </sheetData>
  <pageMargins left="0.7" right="0.7" top="0.78740157499999996" bottom="0.78740157499999996" header="0.3" footer="0.3"/>
  <pageSetup paperSize="8" scale="7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V65"/>
  <sheetViews>
    <sheetView workbookViewId="0">
      <pane ySplit="2" topLeftCell="A3" activePane="bottomLeft" state="frozen"/>
      <selection pane="bottomLeft" activeCell="I24" sqref="I24"/>
    </sheetView>
  </sheetViews>
  <sheetFormatPr defaultRowHeight="12.75" x14ac:dyDescent="0.2"/>
  <cols>
    <col min="1" max="1" width="60.7109375" style="1" customWidth="1"/>
    <col min="2" max="2" width="9.42578125" style="1" customWidth="1"/>
    <col min="3" max="3" width="9.5703125" style="22" customWidth="1"/>
    <col min="4" max="4" width="10.5703125" style="22" customWidth="1"/>
    <col min="5" max="16" width="9.5703125" style="22" customWidth="1"/>
    <col min="17" max="17" width="7.140625" style="1" customWidth="1"/>
    <col min="18" max="18" width="11.140625" style="1" customWidth="1"/>
    <col min="19" max="22" width="9.140625" style="1" hidden="1" customWidth="1"/>
    <col min="23" max="16384" width="9.140625" style="1"/>
  </cols>
  <sheetData>
    <row r="1" spans="1:22" s="22" customFormat="1" ht="52.5" thickBot="1" x14ac:dyDescent="0.3">
      <c r="A1" s="8" t="s">
        <v>309</v>
      </c>
      <c r="C1" s="72" t="s">
        <v>224</v>
      </c>
      <c r="D1" s="72" t="s">
        <v>310</v>
      </c>
      <c r="E1" s="72" t="s">
        <v>311</v>
      </c>
      <c r="F1" s="72" t="s">
        <v>312</v>
      </c>
      <c r="G1" s="72" t="s">
        <v>285</v>
      </c>
      <c r="H1" s="73" t="s">
        <v>288</v>
      </c>
      <c r="I1" s="72" t="s">
        <v>313</v>
      </c>
      <c r="J1" s="73" t="s">
        <v>290</v>
      </c>
      <c r="K1" s="72" t="s">
        <v>314</v>
      </c>
      <c r="L1" s="72" t="s">
        <v>315</v>
      </c>
      <c r="M1" s="72" t="s">
        <v>316</v>
      </c>
      <c r="N1" s="72" t="s">
        <v>317</v>
      </c>
      <c r="O1" s="72" t="s">
        <v>305</v>
      </c>
      <c r="P1" s="72" t="s">
        <v>201</v>
      </c>
      <c r="Q1" s="73" t="s">
        <v>296</v>
      </c>
    </row>
    <row r="2" spans="1:22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71" t="s">
        <v>186</v>
      </c>
      <c r="H2" s="71" t="s">
        <v>186</v>
      </c>
      <c r="I2" s="71" t="s">
        <v>186</v>
      </c>
      <c r="J2" s="71" t="s">
        <v>186</v>
      </c>
      <c r="K2" s="71" t="s">
        <v>186</v>
      </c>
      <c r="L2" s="71" t="s">
        <v>186</v>
      </c>
      <c r="M2" s="71" t="s">
        <v>186</v>
      </c>
      <c r="N2" s="71" t="s">
        <v>186</v>
      </c>
      <c r="O2" s="71" t="s">
        <v>186</v>
      </c>
      <c r="P2" s="71"/>
      <c r="Q2" s="36" t="s">
        <v>186</v>
      </c>
      <c r="R2" s="15" t="s">
        <v>187</v>
      </c>
      <c r="S2" s="15" t="s">
        <v>188</v>
      </c>
      <c r="T2" s="15" t="s">
        <v>189</v>
      </c>
      <c r="U2" s="28" t="s">
        <v>190</v>
      </c>
      <c r="V2" s="16" t="s">
        <v>191</v>
      </c>
    </row>
    <row r="3" spans="1:22" x14ac:dyDescent="0.2">
      <c r="A3" s="17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  <c r="S3" s="4"/>
      <c r="T3" s="6"/>
      <c r="U3" s="6"/>
      <c r="V3" s="18"/>
    </row>
    <row r="4" spans="1:22" x14ac:dyDescent="0.2">
      <c r="A4" s="19" t="s">
        <v>102</v>
      </c>
      <c r="B4" s="2" t="s">
        <v>103</v>
      </c>
      <c r="C4" s="33">
        <v>1</v>
      </c>
      <c r="D4" s="33"/>
      <c r="E4" s="33">
        <v>1</v>
      </c>
      <c r="F4" s="41">
        <v>1</v>
      </c>
      <c r="G4" s="33"/>
      <c r="H4" s="34"/>
      <c r="I4" s="33"/>
      <c r="J4" s="33"/>
      <c r="K4" s="33">
        <v>1</v>
      </c>
      <c r="L4" s="33">
        <v>2</v>
      </c>
      <c r="M4" s="33"/>
      <c r="N4" s="33"/>
      <c r="O4" s="33"/>
      <c r="P4" s="33"/>
      <c r="Q4" s="33"/>
      <c r="R4" s="2">
        <f t="shared" ref="R4:R30" si="0">SUM(C4:Q4)</f>
        <v>6</v>
      </c>
      <c r="S4" s="30">
        <f>'Specifikace služeb'!C3</f>
        <v>98.4</v>
      </c>
      <c r="T4" s="7">
        <f>R4*S4</f>
        <v>590.40000000000009</v>
      </c>
      <c r="U4" s="31">
        <v>21</v>
      </c>
      <c r="V4" s="20">
        <f>T4*(100+U4)/100</f>
        <v>714.38400000000013</v>
      </c>
    </row>
    <row r="5" spans="1:22" x14ac:dyDescent="0.2">
      <c r="A5" s="19" t="s">
        <v>104</v>
      </c>
      <c r="B5" s="2" t="s">
        <v>105</v>
      </c>
      <c r="C5" s="34"/>
      <c r="D5" s="34"/>
      <c r="E5" s="34">
        <v>2</v>
      </c>
      <c r="F5" s="37">
        <v>6</v>
      </c>
      <c r="G5" s="34">
        <v>1</v>
      </c>
      <c r="H5" s="34">
        <v>1</v>
      </c>
      <c r="I5" s="34"/>
      <c r="J5" s="34">
        <v>2</v>
      </c>
      <c r="K5" s="34">
        <v>3</v>
      </c>
      <c r="L5" s="34"/>
      <c r="M5" s="34"/>
      <c r="N5" s="34"/>
      <c r="O5" s="34"/>
      <c r="P5" s="34"/>
      <c r="Q5" s="34"/>
      <c r="R5" s="2">
        <f t="shared" si="0"/>
        <v>15</v>
      </c>
      <c r="S5" s="30">
        <f>'Specifikace služeb'!C4</f>
        <v>114</v>
      </c>
      <c r="T5" s="7">
        <f t="shared" ref="T5:T61" si="1">R5*S5</f>
        <v>1710</v>
      </c>
      <c r="U5" s="31">
        <v>21</v>
      </c>
      <c r="V5" s="20">
        <f t="shared" ref="V5:V61" si="2">T5*(100+U5)/100</f>
        <v>2069.1</v>
      </c>
    </row>
    <row r="6" spans="1:22" x14ac:dyDescent="0.2">
      <c r="A6" s="19" t="s">
        <v>106</v>
      </c>
      <c r="B6" s="2" t="s">
        <v>105</v>
      </c>
      <c r="C6" s="34"/>
      <c r="D6" s="34"/>
      <c r="E6" s="34">
        <v>5</v>
      </c>
      <c r="F6" s="37"/>
      <c r="G6" s="34">
        <v>1</v>
      </c>
      <c r="H6" s="34">
        <v>1</v>
      </c>
      <c r="I6" s="34"/>
      <c r="J6" s="34"/>
      <c r="K6" s="34">
        <v>1</v>
      </c>
      <c r="L6" s="34">
        <v>1</v>
      </c>
      <c r="M6" s="34"/>
      <c r="N6" s="34"/>
      <c r="O6" s="34"/>
      <c r="P6" s="34"/>
      <c r="Q6" s="34"/>
      <c r="R6" s="2">
        <f t="shared" si="0"/>
        <v>9</v>
      </c>
      <c r="S6" s="30">
        <f>'Specifikace služeb'!C5</f>
        <v>180</v>
      </c>
      <c r="T6" s="7">
        <f t="shared" si="1"/>
        <v>1620</v>
      </c>
      <c r="U6" s="31">
        <v>21</v>
      </c>
      <c r="V6" s="20">
        <f t="shared" si="2"/>
        <v>1960.2</v>
      </c>
    </row>
    <row r="7" spans="1:22" x14ac:dyDescent="0.2">
      <c r="A7" s="19" t="s">
        <v>107</v>
      </c>
      <c r="B7" s="2" t="s">
        <v>105</v>
      </c>
      <c r="C7" s="34">
        <v>3</v>
      </c>
      <c r="D7" s="34"/>
      <c r="E7" s="34">
        <v>1</v>
      </c>
      <c r="F7" s="37"/>
      <c r="G7" s="34"/>
      <c r="H7" s="34"/>
      <c r="I7" s="34">
        <v>1</v>
      </c>
      <c r="J7" s="34"/>
      <c r="K7" s="34"/>
      <c r="L7" s="34"/>
      <c r="M7" s="34"/>
      <c r="N7" s="34"/>
      <c r="O7" s="34"/>
      <c r="P7" s="34"/>
      <c r="Q7" s="34"/>
      <c r="R7" s="2">
        <f t="shared" si="0"/>
        <v>5</v>
      </c>
      <c r="S7" s="30">
        <f>'Specifikace služeb'!C6</f>
        <v>276</v>
      </c>
      <c r="T7" s="7">
        <f t="shared" si="1"/>
        <v>1380</v>
      </c>
      <c r="U7" s="31">
        <v>21</v>
      </c>
      <c r="V7" s="20">
        <f t="shared" si="2"/>
        <v>1669.8</v>
      </c>
    </row>
    <row r="8" spans="1:22" x14ac:dyDescent="0.2">
      <c r="A8" s="19" t="s">
        <v>108</v>
      </c>
      <c r="B8" s="2" t="s">
        <v>103</v>
      </c>
      <c r="C8" s="34"/>
      <c r="D8" s="34"/>
      <c r="E8" s="34"/>
      <c r="F8" s="37"/>
      <c r="G8" s="34">
        <v>2</v>
      </c>
      <c r="H8" s="34"/>
      <c r="I8" s="34"/>
      <c r="J8" s="34"/>
      <c r="K8" s="34"/>
      <c r="L8" s="34"/>
      <c r="M8" s="34"/>
      <c r="N8" s="34"/>
      <c r="O8" s="34"/>
      <c r="P8" s="34"/>
      <c r="Q8" s="34"/>
      <c r="R8" s="2">
        <f t="shared" si="0"/>
        <v>2</v>
      </c>
      <c r="S8" s="30">
        <f>'Specifikace služeb'!C7</f>
        <v>108</v>
      </c>
      <c r="T8" s="7">
        <f t="shared" si="1"/>
        <v>216</v>
      </c>
      <c r="U8" s="31">
        <v>21</v>
      </c>
      <c r="V8" s="20">
        <f t="shared" si="2"/>
        <v>261.36</v>
      </c>
    </row>
    <row r="9" spans="1:22" x14ac:dyDescent="0.2">
      <c r="A9" s="19" t="s">
        <v>109</v>
      </c>
      <c r="B9" s="2" t="s">
        <v>103</v>
      </c>
      <c r="C9" s="34"/>
      <c r="D9" s="34"/>
      <c r="E9" s="34"/>
      <c r="F9" s="37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">
        <f t="shared" si="0"/>
        <v>0</v>
      </c>
      <c r="S9" s="30">
        <f>'Specifikace služeb'!C8</f>
        <v>222</v>
      </c>
      <c r="T9" s="7">
        <f t="shared" si="1"/>
        <v>0</v>
      </c>
      <c r="U9" s="31">
        <v>21</v>
      </c>
      <c r="V9" s="20">
        <f t="shared" si="2"/>
        <v>0</v>
      </c>
    </row>
    <row r="10" spans="1:22" x14ac:dyDescent="0.2">
      <c r="A10" s="19" t="s">
        <v>110</v>
      </c>
      <c r="B10" s="2" t="s">
        <v>103</v>
      </c>
      <c r="C10" s="34"/>
      <c r="D10" s="34"/>
      <c r="E10" s="34"/>
      <c r="F10" s="37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">
        <f t="shared" si="0"/>
        <v>0</v>
      </c>
      <c r="S10" s="30">
        <f>'Specifikace služeb'!C9</f>
        <v>420</v>
      </c>
      <c r="T10" s="7">
        <f t="shared" si="1"/>
        <v>0</v>
      </c>
      <c r="U10" s="31">
        <v>21</v>
      </c>
      <c r="V10" s="20">
        <f t="shared" si="2"/>
        <v>0</v>
      </c>
    </row>
    <row r="11" spans="1:22" x14ac:dyDescent="0.2">
      <c r="A11" s="19" t="s">
        <v>111</v>
      </c>
      <c r="B11" s="2" t="s">
        <v>112</v>
      </c>
      <c r="C11" s="34">
        <v>156</v>
      </c>
      <c r="D11" s="34">
        <v>2</v>
      </c>
      <c r="E11" s="34">
        <v>115</v>
      </c>
      <c r="F11" s="37">
        <v>16</v>
      </c>
      <c r="G11" s="34">
        <v>20</v>
      </c>
      <c r="H11" s="34">
        <v>6</v>
      </c>
      <c r="I11" s="34">
        <v>11</v>
      </c>
      <c r="J11" s="34">
        <v>5</v>
      </c>
      <c r="K11" s="34">
        <v>14</v>
      </c>
      <c r="L11" s="34">
        <v>8</v>
      </c>
      <c r="M11" s="34"/>
      <c r="N11" s="34"/>
      <c r="O11" s="34"/>
      <c r="P11" s="34"/>
      <c r="Q11" s="34"/>
      <c r="R11" s="2">
        <f t="shared" si="0"/>
        <v>353</v>
      </c>
      <c r="S11" s="30">
        <f>'Specifikace služeb'!C10</f>
        <v>38.4</v>
      </c>
      <c r="T11" s="7">
        <f t="shared" si="1"/>
        <v>13555.199999999999</v>
      </c>
      <c r="U11" s="31">
        <v>21</v>
      </c>
      <c r="V11" s="20">
        <f t="shared" si="2"/>
        <v>16401.792000000001</v>
      </c>
    </row>
    <row r="12" spans="1:22" x14ac:dyDescent="0.2">
      <c r="A12" s="19" t="s">
        <v>113</v>
      </c>
      <c r="B12" s="2" t="s">
        <v>112</v>
      </c>
      <c r="C12" s="34"/>
      <c r="D12" s="34"/>
      <c r="E12" s="34"/>
      <c r="F12" s="37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">
        <f t="shared" si="0"/>
        <v>0</v>
      </c>
      <c r="S12" s="30">
        <f>'Specifikace služeb'!C11</f>
        <v>40.799999999999997</v>
      </c>
      <c r="T12" s="7">
        <f t="shared" si="1"/>
        <v>0</v>
      </c>
      <c r="U12" s="31">
        <v>21</v>
      </c>
      <c r="V12" s="20">
        <f t="shared" si="2"/>
        <v>0</v>
      </c>
    </row>
    <row r="13" spans="1:22" x14ac:dyDescent="0.2">
      <c r="A13" s="19" t="s">
        <v>114</v>
      </c>
      <c r="B13" s="2" t="s">
        <v>112</v>
      </c>
      <c r="C13" s="34"/>
      <c r="D13" s="34"/>
      <c r="E13" s="34"/>
      <c r="F13" s="37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2">
        <f t="shared" si="0"/>
        <v>0</v>
      </c>
      <c r="S13" s="30">
        <f>'Specifikace služeb'!C12</f>
        <v>43.2</v>
      </c>
      <c r="T13" s="7">
        <f t="shared" si="1"/>
        <v>0</v>
      </c>
      <c r="U13" s="31">
        <v>21</v>
      </c>
      <c r="V13" s="20">
        <f t="shared" si="2"/>
        <v>0</v>
      </c>
    </row>
    <row r="14" spans="1:22" x14ac:dyDescent="0.2">
      <c r="A14" s="19" t="s">
        <v>115</v>
      </c>
      <c r="B14" s="2" t="s">
        <v>112</v>
      </c>
      <c r="C14" s="34"/>
      <c r="D14" s="34"/>
      <c r="E14" s="34"/>
      <c r="F14" s="37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2">
        <f t="shared" si="0"/>
        <v>0</v>
      </c>
      <c r="S14" s="30">
        <f>'Specifikace služeb'!C13</f>
        <v>42</v>
      </c>
      <c r="T14" s="7">
        <f t="shared" si="1"/>
        <v>0</v>
      </c>
      <c r="U14" s="31">
        <v>21</v>
      </c>
      <c r="V14" s="20">
        <f t="shared" si="2"/>
        <v>0</v>
      </c>
    </row>
    <row r="15" spans="1:22" x14ac:dyDescent="0.2">
      <c r="A15" s="19" t="s">
        <v>113</v>
      </c>
      <c r="B15" s="2" t="s">
        <v>112</v>
      </c>
      <c r="C15" s="34"/>
      <c r="D15" s="34"/>
      <c r="E15" s="34"/>
      <c r="F15" s="37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2">
        <f t="shared" si="0"/>
        <v>0</v>
      </c>
      <c r="S15" s="30">
        <f>'Specifikace služeb'!C14</f>
        <v>45.6</v>
      </c>
      <c r="T15" s="7">
        <f t="shared" si="1"/>
        <v>0</v>
      </c>
      <c r="U15" s="31">
        <v>21</v>
      </c>
      <c r="V15" s="20">
        <f t="shared" si="2"/>
        <v>0</v>
      </c>
    </row>
    <row r="16" spans="1:22" x14ac:dyDescent="0.2">
      <c r="A16" s="19" t="s">
        <v>114</v>
      </c>
      <c r="B16" s="2" t="s">
        <v>112</v>
      </c>
      <c r="C16" s="34"/>
      <c r="D16" s="34"/>
      <c r="E16" s="34"/>
      <c r="F16" s="37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2">
        <f t="shared" si="0"/>
        <v>0</v>
      </c>
      <c r="S16" s="30">
        <f>'Specifikace služeb'!C15</f>
        <v>49.2</v>
      </c>
      <c r="T16" s="7">
        <f t="shared" si="1"/>
        <v>0</v>
      </c>
      <c r="U16" s="31">
        <v>21</v>
      </c>
      <c r="V16" s="20">
        <f t="shared" si="2"/>
        <v>0</v>
      </c>
    </row>
    <row r="17" spans="1:22" x14ac:dyDescent="0.2">
      <c r="A17" s="19" t="s">
        <v>116</v>
      </c>
      <c r="B17" s="2" t="s">
        <v>103</v>
      </c>
      <c r="C17" s="34">
        <v>214</v>
      </c>
      <c r="D17" s="34">
        <v>2</v>
      </c>
      <c r="E17" s="34">
        <v>170</v>
      </c>
      <c r="F17" s="37">
        <v>6</v>
      </c>
      <c r="G17" s="34">
        <v>39</v>
      </c>
      <c r="H17" s="34">
        <v>6</v>
      </c>
      <c r="I17" s="34">
        <v>32</v>
      </c>
      <c r="J17" s="34">
        <v>5</v>
      </c>
      <c r="K17" s="34">
        <v>11</v>
      </c>
      <c r="L17" s="34">
        <v>1</v>
      </c>
      <c r="M17" s="34"/>
      <c r="N17" s="34"/>
      <c r="O17" s="34"/>
      <c r="P17" s="34"/>
      <c r="Q17" s="34"/>
      <c r="R17" s="2">
        <f t="shared" si="0"/>
        <v>486</v>
      </c>
      <c r="S17" s="30">
        <f>'Specifikace služeb'!C16</f>
        <v>24</v>
      </c>
      <c r="T17" s="7">
        <f t="shared" si="1"/>
        <v>11664</v>
      </c>
      <c r="U17" s="31">
        <v>21</v>
      </c>
      <c r="V17" s="20">
        <f t="shared" si="2"/>
        <v>14113.44</v>
      </c>
    </row>
    <row r="18" spans="1:22" x14ac:dyDescent="0.2">
      <c r="A18" s="21" t="s">
        <v>117</v>
      </c>
      <c r="B18" s="2" t="s">
        <v>103</v>
      </c>
      <c r="C18" s="34"/>
      <c r="D18" s="34">
        <v>2</v>
      </c>
      <c r="E18" s="34"/>
      <c r="F18" s="37"/>
      <c r="G18" s="34"/>
      <c r="H18" s="34"/>
      <c r="I18" s="34"/>
      <c r="J18" s="34"/>
      <c r="K18" s="34"/>
      <c r="L18" s="34">
        <v>2</v>
      </c>
      <c r="M18" s="34"/>
      <c r="N18" s="34"/>
      <c r="O18" s="34"/>
      <c r="P18" s="34"/>
      <c r="Q18" s="34"/>
      <c r="R18" s="2">
        <f t="shared" si="0"/>
        <v>4</v>
      </c>
      <c r="S18" s="30">
        <f>'Specifikace služeb'!C17</f>
        <v>26.4</v>
      </c>
      <c r="T18" s="7">
        <f t="shared" si="1"/>
        <v>105.6</v>
      </c>
      <c r="U18" s="31">
        <v>21</v>
      </c>
      <c r="V18" s="20">
        <f t="shared" si="2"/>
        <v>127.77599999999998</v>
      </c>
    </row>
    <row r="19" spans="1:22" x14ac:dyDescent="0.2">
      <c r="A19" s="34" t="s">
        <v>118</v>
      </c>
      <c r="B19" s="2" t="s">
        <v>103</v>
      </c>
      <c r="C19" s="34"/>
      <c r="D19" s="34"/>
      <c r="E19" s="34"/>
      <c r="F19" s="37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">
        <f t="shared" si="0"/>
        <v>0</v>
      </c>
      <c r="S19" s="30">
        <f>'Specifikace služeb'!C18</f>
        <v>60</v>
      </c>
      <c r="T19" s="7">
        <f t="shared" si="1"/>
        <v>0</v>
      </c>
      <c r="U19" s="31">
        <v>21</v>
      </c>
      <c r="V19" s="20">
        <f t="shared" si="2"/>
        <v>0</v>
      </c>
    </row>
    <row r="20" spans="1:22" x14ac:dyDescent="0.2">
      <c r="A20" s="47" t="s">
        <v>119</v>
      </c>
      <c r="B20" s="2" t="s">
        <v>103</v>
      </c>
      <c r="C20" s="34"/>
      <c r="D20" s="34"/>
      <c r="E20" s="34"/>
      <c r="F20" s="37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2">
        <f t="shared" si="0"/>
        <v>0</v>
      </c>
      <c r="S20" s="30">
        <f>'Specifikace služeb'!C19</f>
        <v>48</v>
      </c>
      <c r="T20" s="7">
        <f t="shared" si="1"/>
        <v>0</v>
      </c>
      <c r="U20" s="31">
        <v>21</v>
      </c>
      <c r="V20" s="20">
        <f t="shared" si="2"/>
        <v>0</v>
      </c>
    </row>
    <row r="21" spans="1:22" x14ac:dyDescent="0.2">
      <c r="A21" s="47" t="s">
        <v>120</v>
      </c>
      <c r="B21" s="2" t="s">
        <v>103</v>
      </c>
      <c r="C21" s="34"/>
      <c r="D21" s="34"/>
      <c r="E21" s="34"/>
      <c r="F21" s="37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2">
        <f t="shared" si="0"/>
        <v>0</v>
      </c>
      <c r="S21" s="30">
        <f>'Specifikace služeb'!C20</f>
        <v>54</v>
      </c>
      <c r="T21" s="7">
        <f t="shared" si="1"/>
        <v>0</v>
      </c>
      <c r="U21" s="31">
        <v>21</v>
      </c>
      <c r="V21" s="20">
        <f t="shared" si="2"/>
        <v>0</v>
      </c>
    </row>
    <row r="22" spans="1:22" x14ac:dyDescent="0.2">
      <c r="A22" s="44" t="s">
        <v>121</v>
      </c>
      <c r="B22" s="2" t="s">
        <v>103</v>
      </c>
      <c r="C22" s="34"/>
      <c r="D22" s="34"/>
      <c r="E22" s="34"/>
      <c r="F22" s="37">
        <v>3</v>
      </c>
      <c r="G22" s="34"/>
      <c r="H22" s="34"/>
      <c r="I22" s="34"/>
      <c r="J22" s="34"/>
      <c r="K22" s="34"/>
      <c r="L22" s="34">
        <v>1</v>
      </c>
      <c r="M22" s="34"/>
      <c r="N22" s="34"/>
      <c r="O22" s="34"/>
      <c r="P22" s="34"/>
      <c r="Q22" s="34"/>
      <c r="R22" s="2">
        <f t="shared" si="0"/>
        <v>4</v>
      </c>
      <c r="S22" s="30">
        <f>'Specifikace služeb'!C21</f>
        <v>60</v>
      </c>
      <c r="T22" s="7">
        <f t="shared" si="1"/>
        <v>240</v>
      </c>
      <c r="U22" s="31">
        <v>21</v>
      </c>
      <c r="V22" s="20">
        <f t="shared" si="2"/>
        <v>290.39999999999998</v>
      </c>
    </row>
    <row r="23" spans="1:22" x14ac:dyDescent="0.2">
      <c r="A23" s="34" t="s">
        <v>122</v>
      </c>
      <c r="B23" s="2" t="s">
        <v>103</v>
      </c>
      <c r="C23" s="34"/>
      <c r="D23" s="34"/>
      <c r="E23" s="34"/>
      <c r="F23" s="37"/>
      <c r="G23" s="34"/>
      <c r="H23" s="34"/>
      <c r="I23" s="34"/>
      <c r="J23" s="34"/>
      <c r="K23" s="34">
        <v>1</v>
      </c>
      <c r="L23" s="34"/>
      <c r="M23" s="34"/>
      <c r="N23" s="34"/>
      <c r="O23" s="34"/>
      <c r="P23" s="34"/>
      <c r="Q23" s="34"/>
      <c r="R23" s="2">
        <f t="shared" si="0"/>
        <v>1</v>
      </c>
      <c r="S23" s="30">
        <f>'Specifikace služeb'!C22</f>
        <v>56.4</v>
      </c>
      <c r="T23" s="7">
        <f t="shared" si="1"/>
        <v>56.4</v>
      </c>
      <c r="U23" s="31">
        <v>21</v>
      </c>
      <c r="V23" s="20">
        <f t="shared" si="2"/>
        <v>68.244</v>
      </c>
    </row>
    <row r="24" spans="1:22" x14ac:dyDescent="0.2">
      <c r="A24" s="34" t="s">
        <v>123</v>
      </c>
      <c r="B24" s="2" t="s">
        <v>103</v>
      </c>
      <c r="C24" s="34">
        <v>3</v>
      </c>
      <c r="D24" s="34"/>
      <c r="E24" s="34">
        <v>7</v>
      </c>
      <c r="F24" s="37">
        <v>3</v>
      </c>
      <c r="G24" s="34">
        <v>4</v>
      </c>
      <c r="H24" s="34">
        <v>2</v>
      </c>
      <c r="I24" s="34">
        <v>1</v>
      </c>
      <c r="J24" s="34"/>
      <c r="K24" s="34"/>
      <c r="L24" s="34"/>
      <c r="M24" s="34"/>
      <c r="N24" s="34"/>
      <c r="O24" s="34"/>
      <c r="P24" s="34"/>
      <c r="Q24" s="34"/>
      <c r="R24" s="2">
        <f t="shared" si="0"/>
        <v>20</v>
      </c>
      <c r="S24" s="30">
        <f>'Specifikace služeb'!C23</f>
        <v>48</v>
      </c>
      <c r="T24" s="7">
        <f t="shared" si="1"/>
        <v>960</v>
      </c>
      <c r="U24" s="31">
        <v>21</v>
      </c>
      <c r="V24" s="20">
        <f t="shared" si="2"/>
        <v>1161.5999999999999</v>
      </c>
    </row>
    <row r="25" spans="1:22" x14ac:dyDescent="0.2">
      <c r="A25" s="34" t="s">
        <v>120</v>
      </c>
      <c r="B25" s="2" t="s">
        <v>103</v>
      </c>
      <c r="C25" s="34"/>
      <c r="D25" s="34"/>
      <c r="E25" s="34"/>
      <c r="F25" s="37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">
        <f t="shared" si="0"/>
        <v>0</v>
      </c>
      <c r="S25" s="30">
        <f>'Specifikace služeb'!C24</f>
        <v>52.8</v>
      </c>
      <c r="T25" s="7">
        <f t="shared" si="1"/>
        <v>0</v>
      </c>
      <c r="U25" s="31">
        <v>21</v>
      </c>
      <c r="V25" s="20">
        <f t="shared" si="2"/>
        <v>0</v>
      </c>
    </row>
    <row r="26" spans="1:22" x14ac:dyDescent="0.2">
      <c r="A26" s="47" t="s">
        <v>124</v>
      </c>
      <c r="B26" s="2" t="s">
        <v>103</v>
      </c>
      <c r="C26" s="34"/>
      <c r="D26" s="34"/>
      <c r="E26" s="34"/>
      <c r="F26" s="37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">
        <f t="shared" si="0"/>
        <v>0</v>
      </c>
      <c r="S26" s="30">
        <f>'Specifikace služeb'!C25</f>
        <v>56.4</v>
      </c>
      <c r="T26" s="7">
        <f t="shared" si="1"/>
        <v>0</v>
      </c>
      <c r="U26" s="31">
        <v>21</v>
      </c>
      <c r="V26" s="20">
        <f t="shared" si="2"/>
        <v>0</v>
      </c>
    </row>
    <row r="27" spans="1:22" x14ac:dyDescent="0.2">
      <c r="A27" s="47" t="s">
        <v>120</v>
      </c>
      <c r="B27" s="2" t="s">
        <v>103</v>
      </c>
      <c r="C27" s="34"/>
      <c r="D27" s="34"/>
      <c r="E27" s="34"/>
      <c r="F27" s="37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2">
        <f t="shared" si="0"/>
        <v>0</v>
      </c>
      <c r="S27" s="30">
        <f>'Specifikace služeb'!C26</f>
        <v>60</v>
      </c>
      <c r="T27" s="7">
        <f t="shared" si="1"/>
        <v>0</v>
      </c>
      <c r="U27" s="31">
        <v>21</v>
      </c>
      <c r="V27" s="20">
        <f t="shared" si="2"/>
        <v>0</v>
      </c>
    </row>
    <row r="28" spans="1:22" x14ac:dyDescent="0.2">
      <c r="A28" s="47" t="s">
        <v>125</v>
      </c>
      <c r="B28" s="2" t="s">
        <v>103</v>
      </c>
      <c r="C28" s="34"/>
      <c r="D28" s="34"/>
      <c r="E28" s="34"/>
      <c r="F28" s="37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">
        <f t="shared" si="0"/>
        <v>0</v>
      </c>
      <c r="S28" s="30">
        <f>'Specifikace služeb'!C27</f>
        <v>50.4</v>
      </c>
      <c r="T28" s="7">
        <f t="shared" si="1"/>
        <v>0</v>
      </c>
      <c r="U28" s="31">
        <v>21</v>
      </c>
      <c r="V28" s="20">
        <f t="shared" si="2"/>
        <v>0</v>
      </c>
    </row>
    <row r="29" spans="1:22" x14ac:dyDescent="0.2">
      <c r="A29" s="34" t="s">
        <v>126</v>
      </c>
      <c r="B29" s="2" t="s">
        <v>127</v>
      </c>
      <c r="C29" s="34"/>
      <c r="D29" s="34"/>
      <c r="E29" s="34"/>
      <c r="F29" s="37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2">
        <f t="shared" si="0"/>
        <v>0</v>
      </c>
      <c r="S29" s="30">
        <f>'Specifikace služeb'!C28</f>
        <v>72</v>
      </c>
      <c r="T29" s="7">
        <f t="shared" si="1"/>
        <v>0</v>
      </c>
      <c r="U29" s="31">
        <v>21</v>
      </c>
      <c r="V29" s="20">
        <f t="shared" si="2"/>
        <v>0</v>
      </c>
    </row>
    <row r="30" spans="1:22" ht="25.5" x14ac:dyDescent="0.2">
      <c r="A30" s="68" t="s">
        <v>128</v>
      </c>
      <c r="B30" s="2" t="s">
        <v>129</v>
      </c>
      <c r="C30" s="34">
        <v>36</v>
      </c>
      <c r="D30" s="34"/>
      <c r="E30" s="34">
        <v>60</v>
      </c>
      <c r="F30" s="37">
        <v>12</v>
      </c>
      <c r="G30" s="34">
        <v>24</v>
      </c>
      <c r="H30" s="34">
        <v>12</v>
      </c>
      <c r="I30" s="34">
        <v>6</v>
      </c>
      <c r="J30" s="34">
        <v>16</v>
      </c>
      <c r="K30" s="34">
        <v>38</v>
      </c>
      <c r="L30" s="34">
        <v>12</v>
      </c>
      <c r="M30" s="34"/>
      <c r="N30" s="34"/>
      <c r="O30" s="34"/>
      <c r="P30" s="34"/>
      <c r="Q30" s="34"/>
      <c r="R30" s="2">
        <f t="shared" si="0"/>
        <v>216</v>
      </c>
      <c r="S30" s="30">
        <f>'Specifikace služeb'!C29</f>
        <v>15.6</v>
      </c>
      <c r="T30" s="7">
        <f t="shared" si="1"/>
        <v>3369.6</v>
      </c>
      <c r="U30" s="31">
        <v>21</v>
      </c>
      <c r="V30" s="20">
        <f t="shared" si="2"/>
        <v>4077.2159999999999</v>
      </c>
    </row>
    <row r="31" spans="1:22" x14ac:dyDescent="0.2">
      <c r="A31" s="34" t="s">
        <v>130</v>
      </c>
      <c r="B31" s="2" t="s">
        <v>129</v>
      </c>
      <c r="C31" s="34">
        <v>30</v>
      </c>
      <c r="D31" s="34"/>
      <c r="E31" s="34"/>
      <c r="F31" s="37">
        <v>18</v>
      </c>
      <c r="G31" s="34">
        <v>24</v>
      </c>
      <c r="H31" s="34"/>
      <c r="I31" s="34">
        <v>6</v>
      </c>
      <c r="J31" s="34">
        <v>20</v>
      </c>
      <c r="K31" s="34"/>
      <c r="L31" s="34"/>
      <c r="M31" s="34"/>
      <c r="N31" s="34"/>
      <c r="O31" s="34"/>
      <c r="P31" s="34"/>
      <c r="Q31" s="34"/>
      <c r="R31" s="2">
        <f t="shared" ref="R31:R44" si="3">SUM(C31:Q31)</f>
        <v>98</v>
      </c>
      <c r="S31" s="30">
        <f>'Specifikace služeb'!C30</f>
        <v>24</v>
      </c>
      <c r="T31" s="7">
        <f t="shared" si="1"/>
        <v>2352</v>
      </c>
      <c r="U31" s="31">
        <v>21</v>
      </c>
      <c r="V31" s="20">
        <f t="shared" si="2"/>
        <v>2845.92</v>
      </c>
    </row>
    <row r="32" spans="1:22" x14ac:dyDescent="0.2">
      <c r="A32" s="47" t="s">
        <v>131</v>
      </c>
      <c r="B32" s="2" t="s">
        <v>129</v>
      </c>
      <c r="C32" s="34"/>
      <c r="D32" s="34"/>
      <c r="E32" s="34">
        <v>60</v>
      </c>
      <c r="F32" s="37"/>
      <c r="G32" s="34"/>
      <c r="H32" s="34">
        <v>12</v>
      </c>
      <c r="I32" s="34"/>
      <c r="J32" s="34"/>
      <c r="K32" s="34">
        <v>23</v>
      </c>
      <c r="L32" s="34">
        <v>12</v>
      </c>
      <c r="M32" s="34"/>
      <c r="N32" s="34"/>
      <c r="O32" s="34"/>
      <c r="P32" s="34"/>
      <c r="Q32" s="34"/>
      <c r="R32" s="2">
        <f t="shared" si="3"/>
        <v>107</v>
      </c>
      <c r="S32" s="30">
        <f>'Specifikace služeb'!C31</f>
        <v>15.6</v>
      </c>
      <c r="T32" s="7">
        <f t="shared" si="1"/>
        <v>1669.2</v>
      </c>
      <c r="U32" s="31">
        <v>21</v>
      </c>
      <c r="V32" s="20">
        <f t="shared" si="2"/>
        <v>2019.7320000000002</v>
      </c>
    </row>
    <row r="33" spans="1:22" x14ac:dyDescent="0.2">
      <c r="A33" s="47" t="s">
        <v>192</v>
      </c>
      <c r="B33" s="2"/>
      <c r="C33" s="34"/>
      <c r="D33" s="34"/>
      <c r="E33" s="34"/>
      <c r="F33" s="5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1:22" x14ac:dyDescent="0.2">
      <c r="A34" s="34" t="s">
        <v>133</v>
      </c>
      <c r="B34" s="2" t="s">
        <v>129</v>
      </c>
      <c r="C34" s="34">
        <v>284</v>
      </c>
      <c r="D34" s="34">
        <v>7</v>
      </c>
      <c r="E34" s="34">
        <v>468</v>
      </c>
      <c r="F34" s="5">
        <v>95</v>
      </c>
      <c r="G34" s="34">
        <v>70</v>
      </c>
      <c r="H34" s="34">
        <v>37</v>
      </c>
      <c r="I34" s="34">
        <v>47</v>
      </c>
      <c r="J34" s="34">
        <v>6</v>
      </c>
      <c r="K34" s="34">
        <v>129</v>
      </c>
      <c r="L34" s="34">
        <v>27</v>
      </c>
      <c r="M34" s="34"/>
      <c r="N34" s="34"/>
      <c r="O34" s="34"/>
      <c r="P34" s="34"/>
      <c r="Q34" s="34"/>
      <c r="R34" s="2">
        <f t="shared" si="3"/>
        <v>1170</v>
      </c>
      <c r="S34" s="30">
        <f>'Specifikace služeb'!C33</f>
        <v>12</v>
      </c>
      <c r="T34" s="7">
        <f t="shared" si="1"/>
        <v>14040</v>
      </c>
      <c r="U34" s="31">
        <v>21</v>
      </c>
      <c r="V34" s="20">
        <f t="shared" si="2"/>
        <v>16988.400000000001</v>
      </c>
    </row>
    <row r="35" spans="1:22" x14ac:dyDescent="0.2">
      <c r="A35" s="34" t="s">
        <v>134</v>
      </c>
      <c r="B35" s="2" t="s">
        <v>129</v>
      </c>
      <c r="C35" s="34">
        <v>47</v>
      </c>
      <c r="D35" s="34"/>
      <c r="E35" s="34">
        <v>42</v>
      </c>
      <c r="F35" s="5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">
        <f t="shared" si="3"/>
        <v>89</v>
      </c>
      <c r="S35" s="30">
        <f>'Specifikace služeb'!C34</f>
        <v>14.4</v>
      </c>
      <c r="T35" s="7">
        <f t="shared" si="1"/>
        <v>1281.6000000000001</v>
      </c>
      <c r="U35" s="31">
        <v>21</v>
      </c>
      <c r="V35" s="20">
        <f t="shared" si="2"/>
        <v>1550.7360000000001</v>
      </c>
    </row>
    <row r="36" spans="1:22" x14ac:dyDescent="0.2">
      <c r="A36" s="34" t="s">
        <v>135</v>
      </c>
      <c r="B36" s="2" t="s">
        <v>129</v>
      </c>
      <c r="C36" s="34"/>
      <c r="D36" s="34"/>
      <c r="E36" s="34"/>
      <c r="F36" s="5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">
        <f t="shared" si="3"/>
        <v>0</v>
      </c>
      <c r="S36" s="30">
        <f>'Specifikace služeb'!C35</f>
        <v>18</v>
      </c>
      <c r="T36" s="7">
        <f t="shared" si="1"/>
        <v>0</v>
      </c>
      <c r="U36" s="31">
        <v>21</v>
      </c>
      <c r="V36" s="20">
        <f t="shared" si="2"/>
        <v>0</v>
      </c>
    </row>
    <row r="37" spans="1:22" x14ac:dyDescent="0.2">
      <c r="A37" s="34" t="s">
        <v>136</v>
      </c>
      <c r="B37" s="2" t="s">
        <v>129</v>
      </c>
      <c r="C37" s="34"/>
      <c r="D37" s="34">
        <v>4</v>
      </c>
      <c r="E37" s="34"/>
      <c r="F37" s="37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">
        <f t="shared" si="3"/>
        <v>4</v>
      </c>
      <c r="S37" s="30">
        <f>'Specifikace služeb'!C36</f>
        <v>14.4</v>
      </c>
      <c r="T37" s="7">
        <f t="shared" si="1"/>
        <v>57.6</v>
      </c>
      <c r="U37" s="31">
        <v>21</v>
      </c>
      <c r="V37" s="20">
        <f t="shared" si="2"/>
        <v>69.695999999999998</v>
      </c>
    </row>
    <row r="38" spans="1:22" x14ac:dyDescent="0.2">
      <c r="A38" s="34" t="s">
        <v>137</v>
      </c>
      <c r="B38" s="2" t="s">
        <v>129</v>
      </c>
      <c r="C38" s="34">
        <v>426</v>
      </c>
      <c r="D38" s="34">
        <v>7</v>
      </c>
      <c r="E38" s="34">
        <v>352</v>
      </c>
      <c r="F38" s="37">
        <v>32</v>
      </c>
      <c r="G38" s="34">
        <v>76</v>
      </c>
      <c r="H38" s="34">
        <v>20</v>
      </c>
      <c r="I38" s="34">
        <v>40</v>
      </c>
      <c r="J38" s="34">
        <v>15</v>
      </c>
      <c r="K38" s="34">
        <v>50</v>
      </c>
      <c r="L38" s="34">
        <v>16</v>
      </c>
      <c r="M38" s="34"/>
      <c r="N38" s="34"/>
      <c r="O38" s="34"/>
      <c r="P38" s="34"/>
      <c r="Q38" s="34"/>
      <c r="R38" s="2">
        <f t="shared" si="3"/>
        <v>1034</v>
      </c>
      <c r="S38" s="30">
        <f>'Specifikace služeb'!C37</f>
        <v>13.2</v>
      </c>
      <c r="T38" s="7">
        <f t="shared" si="1"/>
        <v>13648.8</v>
      </c>
      <c r="U38" s="31">
        <v>21</v>
      </c>
      <c r="V38" s="20">
        <f t="shared" si="2"/>
        <v>16515.047999999999</v>
      </c>
    </row>
    <row r="39" spans="1:22" x14ac:dyDescent="0.2">
      <c r="A39" s="34" t="s">
        <v>138</v>
      </c>
      <c r="B39" s="2" t="s">
        <v>129</v>
      </c>
      <c r="C39" s="34">
        <v>1</v>
      </c>
      <c r="D39" s="34"/>
      <c r="E39" s="34">
        <v>1</v>
      </c>
      <c r="F39" s="37">
        <v>1</v>
      </c>
      <c r="G39" s="34"/>
      <c r="H39" s="34">
        <v>1</v>
      </c>
      <c r="I39" s="34">
        <v>1</v>
      </c>
      <c r="J39" s="34">
        <v>1</v>
      </c>
      <c r="K39" s="34">
        <v>1</v>
      </c>
      <c r="L39" s="34">
        <v>1</v>
      </c>
      <c r="M39" s="34">
        <v>4</v>
      </c>
      <c r="N39" s="34">
        <v>12</v>
      </c>
      <c r="O39" s="34">
        <v>9</v>
      </c>
      <c r="P39" s="34"/>
      <c r="Q39" s="34"/>
      <c r="R39" s="2">
        <f t="shared" si="3"/>
        <v>33</v>
      </c>
      <c r="S39" s="30">
        <f>'Specifikace služeb'!C38</f>
        <v>120</v>
      </c>
      <c r="T39" s="7">
        <f t="shared" si="1"/>
        <v>3960</v>
      </c>
      <c r="U39" s="31">
        <v>21</v>
      </c>
      <c r="V39" s="20">
        <f t="shared" si="2"/>
        <v>4791.6000000000004</v>
      </c>
    </row>
    <row r="40" spans="1:22" x14ac:dyDescent="0.2">
      <c r="A40" s="34" t="s">
        <v>139</v>
      </c>
      <c r="B40" s="2" t="s">
        <v>129</v>
      </c>
      <c r="C40" s="34"/>
      <c r="D40" s="34"/>
      <c r="E40" s="34"/>
      <c r="F40" s="37">
        <v>6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2">
        <f t="shared" si="3"/>
        <v>6</v>
      </c>
      <c r="S40" s="30">
        <f>'Specifikace služeb'!C39</f>
        <v>24</v>
      </c>
      <c r="T40" s="7">
        <f t="shared" si="1"/>
        <v>144</v>
      </c>
      <c r="U40" s="31">
        <v>21</v>
      </c>
      <c r="V40" s="20">
        <f t="shared" si="2"/>
        <v>174.24</v>
      </c>
    </row>
    <row r="41" spans="1:22" x14ac:dyDescent="0.2">
      <c r="A41" s="34" t="s">
        <v>140</v>
      </c>
      <c r="B41" s="2" t="s">
        <v>129</v>
      </c>
      <c r="C41" s="34">
        <v>9</v>
      </c>
      <c r="D41" s="34"/>
      <c r="E41" s="34">
        <v>10</v>
      </c>
      <c r="F41" s="37">
        <v>14</v>
      </c>
      <c r="G41" s="34"/>
      <c r="H41" s="34">
        <v>2</v>
      </c>
      <c r="I41" s="34"/>
      <c r="J41" s="34">
        <v>6</v>
      </c>
      <c r="K41" s="34">
        <v>8</v>
      </c>
      <c r="L41" s="34">
        <v>8</v>
      </c>
      <c r="M41" s="34"/>
      <c r="N41" s="34"/>
      <c r="O41" s="34"/>
      <c r="P41" s="34"/>
      <c r="Q41" s="34"/>
      <c r="R41" s="2">
        <f t="shared" si="3"/>
        <v>57</v>
      </c>
      <c r="S41" s="30">
        <f>'Specifikace služeb'!C40</f>
        <v>36</v>
      </c>
      <c r="T41" s="7">
        <f t="shared" si="1"/>
        <v>2052</v>
      </c>
      <c r="U41" s="31">
        <v>21</v>
      </c>
      <c r="V41" s="20">
        <f t="shared" si="2"/>
        <v>2482.92</v>
      </c>
    </row>
    <row r="42" spans="1:22" x14ac:dyDescent="0.2">
      <c r="A42" s="34" t="s">
        <v>141</v>
      </c>
      <c r="B42" s="2" t="s">
        <v>129</v>
      </c>
      <c r="C42" s="34"/>
      <c r="D42" s="34"/>
      <c r="E42" s="34"/>
      <c r="F42" s="37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2">
        <f t="shared" si="3"/>
        <v>0</v>
      </c>
      <c r="S42" s="30">
        <f>'Specifikace služeb'!C41</f>
        <v>48</v>
      </c>
      <c r="T42" s="7">
        <f t="shared" si="1"/>
        <v>0</v>
      </c>
      <c r="U42" s="31">
        <v>21</v>
      </c>
      <c r="V42" s="20">
        <f t="shared" si="2"/>
        <v>0</v>
      </c>
    </row>
    <row r="43" spans="1:22" x14ac:dyDescent="0.2">
      <c r="A43" s="34" t="s">
        <v>142</v>
      </c>
      <c r="B43" s="2" t="s">
        <v>129</v>
      </c>
      <c r="C43" s="34"/>
      <c r="D43" s="34"/>
      <c r="E43" s="34"/>
      <c r="F43" s="37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2">
        <f t="shared" si="3"/>
        <v>0</v>
      </c>
      <c r="S43" s="30">
        <f>'Specifikace služeb'!C42</f>
        <v>7.2</v>
      </c>
      <c r="T43" s="7">
        <f t="shared" si="1"/>
        <v>0</v>
      </c>
      <c r="U43" s="31">
        <v>21</v>
      </c>
      <c r="V43" s="20">
        <f t="shared" si="2"/>
        <v>0</v>
      </c>
    </row>
    <row r="44" spans="1:22" ht="25.5" x14ac:dyDescent="0.2">
      <c r="A44" s="68" t="s">
        <v>143</v>
      </c>
      <c r="B44" s="2" t="s">
        <v>103</v>
      </c>
      <c r="C44" s="34">
        <v>3</v>
      </c>
      <c r="D44" s="34">
        <v>1</v>
      </c>
      <c r="E44" s="34">
        <v>9</v>
      </c>
      <c r="F44" s="37">
        <v>3</v>
      </c>
      <c r="G44" s="34">
        <v>1</v>
      </c>
      <c r="H44" s="34">
        <v>2</v>
      </c>
      <c r="I44" s="34">
        <v>1</v>
      </c>
      <c r="J44" s="34">
        <v>2</v>
      </c>
      <c r="K44" s="34">
        <v>4</v>
      </c>
      <c r="L44" s="34">
        <v>2</v>
      </c>
      <c r="M44" s="34"/>
      <c r="N44" s="34"/>
      <c r="O44" s="34"/>
      <c r="P44" s="34"/>
      <c r="Q44" s="34"/>
      <c r="R44" s="2">
        <f t="shared" si="3"/>
        <v>28</v>
      </c>
      <c r="S44" s="30">
        <f>'Specifikace služeb'!C43</f>
        <v>36</v>
      </c>
      <c r="T44" s="7">
        <f t="shared" si="1"/>
        <v>1008</v>
      </c>
      <c r="U44" s="31">
        <v>21</v>
      </c>
      <c r="V44" s="20">
        <f t="shared" si="2"/>
        <v>1219.68</v>
      </c>
    </row>
    <row r="45" spans="1:22" x14ac:dyDescent="0.2">
      <c r="A45" s="53" t="s">
        <v>144</v>
      </c>
      <c r="B45" s="2" t="s">
        <v>103</v>
      </c>
      <c r="C45" s="34">
        <v>12</v>
      </c>
      <c r="D45" s="34"/>
      <c r="E45" s="34">
        <v>81</v>
      </c>
      <c r="F45" s="37"/>
      <c r="G45" s="34"/>
      <c r="H45" s="34"/>
      <c r="I45" s="34"/>
      <c r="J45" s="34"/>
      <c r="K45" s="34">
        <v>3</v>
      </c>
      <c r="L45" s="34"/>
      <c r="M45" s="34"/>
      <c r="N45" s="34"/>
      <c r="O45" s="34"/>
      <c r="P45" s="34"/>
      <c r="Q45" s="34"/>
      <c r="R45" s="2">
        <f t="shared" ref="R45:R57" si="4">SUM(C45:Q45)</f>
        <v>96</v>
      </c>
      <c r="S45" s="30">
        <f>'Specifikace služeb'!C44</f>
        <v>30</v>
      </c>
      <c r="T45" s="7">
        <f t="shared" si="1"/>
        <v>2880</v>
      </c>
      <c r="U45" s="31">
        <v>21</v>
      </c>
      <c r="V45" s="20">
        <f t="shared" si="2"/>
        <v>3484.8</v>
      </c>
    </row>
    <row r="46" spans="1:22" x14ac:dyDescent="0.2">
      <c r="A46" s="19" t="s">
        <v>145</v>
      </c>
      <c r="B46" s="2" t="s">
        <v>103</v>
      </c>
      <c r="C46" s="34"/>
      <c r="D46" s="34"/>
      <c r="E46" s="34"/>
      <c r="F46" s="37">
        <v>1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2">
        <f t="shared" si="4"/>
        <v>1</v>
      </c>
      <c r="S46" s="30">
        <f>'Specifikace služeb'!C45</f>
        <v>36</v>
      </c>
      <c r="T46" s="7">
        <f t="shared" si="1"/>
        <v>36</v>
      </c>
      <c r="U46" s="31">
        <v>21</v>
      </c>
      <c r="V46" s="20">
        <f t="shared" si="2"/>
        <v>43.56</v>
      </c>
    </row>
    <row r="47" spans="1:22" x14ac:dyDescent="0.2">
      <c r="A47" s="19" t="s">
        <v>146</v>
      </c>
      <c r="B47" s="2" t="s">
        <v>103</v>
      </c>
      <c r="C47" s="34">
        <v>3</v>
      </c>
      <c r="D47" s="34">
        <v>1</v>
      </c>
      <c r="E47" s="34">
        <v>9</v>
      </c>
      <c r="F47" s="37">
        <v>6</v>
      </c>
      <c r="G47" s="34">
        <v>4</v>
      </c>
      <c r="H47" s="34">
        <v>2</v>
      </c>
      <c r="I47" s="34">
        <v>1</v>
      </c>
      <c r="J47" s="34">
        <v>2</v>
      </c>
      <c r="K47" s="34">
        <v>3</v>
      </c>
      <c r="L47" s="34"/>
      <c r="M47" s="34"/>
      <c r="N47" s="34"/>
      <c r="O47" s="34"/>
      <c r="P47" s="34"/>
      <c r="Q47" s="34"/>
      <c r="R47" s="2">
        <f t="shared" si="4"/>
        <v>31</v>
      </c>
      <c r="S47" s="30">
        <f>'Specifikace služeb'!C46</f>
        <v>48</v>
      </c>
      <c r="T47" s="7">
        <f t="shared" si="1"/>
        <v>1488</v>
      </c>
      <c r="U47" s="31">
        <v>21</v>
      </c>
      <c r="V47" s="20">
        <f t="shared" si="2"/>
        <v>1800.48</v>
      </c>
    </row>
    <row r="48" spans="1:22" x14ac:dyDescent="0.2">
      <c r="A48" s="19" t="s">
        <v>147</v>
      </c>
      <c r="B48" s="2" t="s">
        <v>103</v>
      </c>
      <c r="C48" s="34"/>
      <c r="D48" s="34"/>
      <c r="E48" s="34"/>
      <c r="F48" s="37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2">
        <f t="shared" si="4"/>
        <v>0</v>
      </c>
      <c r="S48" s="30">
        <f>'Specifikace služeb'!C47</f>
        <v>66</v>
      </c>
      <c r="T48" s="7">
        <f t="shared" si="1"/>
        <v>0</v>
      </c>
      <c r="U48" s="31">
        <v>21</v>
      </c>
      <c r="V48" s="20">
        <f t="shared" si="2"/>
        <v>0</v>
      </c>
    </row>
    <row r="49" spans="1:22" x14ac:dyDescent="0.2">
      <c r="A49" s="19" t="s">
        <v>148</v>
      </c>
      <c r="B49" s="2" t="s">
        <v>103</v>
      </c>
      <c r="C49" s="34"/>
      <c r="D49" s="34"/>
      <c r="E49" s="34"/>
      <c r="F49" s="37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2">
        <f t="shared" si="4"/>
        <v>0</v>
      </c>
      <c r="S49" s="30">
        <f>'Specifikace služeb'!C48</f>
        <v>54</v>
      </c>
      <c r="T49" s="7">
        <f t="shared" si="1"/>
        <v>0</v>
      </c>
      <c r="U49" s="31">
        <v>21</v>
      </c>
      <c r="V49" s="20">
        <f t="shared" si="2"/>
        <v>0</v>
      </c>
    </row>
    <row r="50" spans="1:22" x14ac:dyDescent="0.2">
      <c r="A50" s="19" t="s">
        <v>149</v>
      </c>
      <c r="B50" s="2" t="s">
        <v>103</v>
      </c>
      <c r="C50" s="34"/>
      <c r="D50" s="34"/>
      <c r="E50" s="34"/>
      <c r="F50" s="37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2">
        <f t="shared" si="4"/>
        <v>0</v>
      </c>
      <c r="S50" s="30">
        <f>'Specifikace služeb'!C49</f>
        <v>78</v>
      </c>
      <c r="T50" s="7">
        <f t="shared" si="1"/>
        <v>0</v>
      </c>
      <c r="U50" s="31">
        <v>21</v>
      </c>
      <c r="V50" s="20">
        <f t="shared" si="2"/>
        <v>0</v>
      </c>
    </row>
    <row r="51" spans="1:22" x14ac:dyDescent="0.2">
      <c r="A51" s="19" t="s">
        <v>150</v>
      </c>
      <c r="B51" s="2" t="s">
        <v>103</v>
      </c>
      <c r="C51" s="34"/>
      <c r="D51" s="34">
        <v>1</v>
      </c>
      <c r="E51" s="34"/>
      <c r="F51" s="37">
        <v>8</v>
      </c>
      <c r="G51" s="34">
        <v>4</v>
      </c>
      <c r="H51" s="34">
        <v>2</v>
      </c>
      <c r="I51" s="34">
        <v>1</v>
      </c>
      <c r="J51" s="34"/>
      <c r="K51" s="34">
        <v>4</v>
      </c>
      <c r="L51" s="34"/>
      <c r="M51" s="34"/>
      <c r="N51" s="34"/>
      <c r="O51" s="34"/>
      <c r="P51" s="34"/>
      <c r="Q51" s="34"/>
      <c r="R51" s="2">
        <f t="shared" si="4"/>
        <v>20</v>
      </c>
      <c r="S51" s="30">
        <f>'Specifikace služeb'!C50</f>
        <v>24</v>
      </c>
      <c r="T51" s="7">
        <f t="shared" si="1"/>
        <v>480</v>
      </c>
      <c r="U51" s="31">
        <v>21</v>
      </c>
      <c r="V51" s="20">
        <f t="shared" si="2"/>
        <v>580.79999999999995</v>
      </c>
    </row>
    <row r="52" spans="1:22" x14ac:dyDescent="0.2">
      <c r="A52" s="19" t="s">
        <v>151</v>
      </c>
      <c r="B52" s="2" t="s">
        <v>103</v>
      </c>
      <c r="C52" s="34"/>
      <c r="D52" s="34"/>
      <c r="E52" s="34"/>
      <c r="F52" s="37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2">
        <f t="shared" si="4"/>
        <v>0</v>
      </c>
      <c r="S52" s="30">
        <f>'Specifikace služeb'!C51</f>
        <v>72</v>
      </c>
      <c r="T52" s="7">
        <f t="shared" si="1"/>
        <v>0</v>
      </c>
      <c r="U52" s="31">
        <v>21</v>
      </c>
      <c r="V52" s="20">
        <f t="shared" si="2"/>
        <v>0</v>
      </c>
    </row>
    <row r="53" spans="1:22" x14ac:dyDescent="0.2">
      <c r="A53" s="19" t="s">
        <v>152</v>
      </c>
      <c r="B53" s="2" t="s">
        <v>103</v>
      </c>
      <c r="C53" s="34"/>
      <c r="D53" s="34"/>
      <c r="E53" s="34"/>
      <c r="F53" s="37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2">
        <f t="shared" si="4"/>
        <v>0</v>
      </c>
      <c r="S53" s="30">
        <f>'Specifikace služeb'!C52</f>
        <v>42</v>
      </c>
      <c r="T53" s="7">
        <f t="shared" si="1"/>
        <v>0</v>
      </c>
      <c r="U53" s="31">
        <v>21</v>
      </c>
      <c r="V53" s="20">
        <f t="shared" si="2"/>
        <v>0</v>
      </c>
    </row>
    <row r="54" spans="1:22" x14ac:dyDescent="0.2">
      <c r="A54" s="19" t="s">
        <v>153</v>
      </c>
      <c r="B54" s="2" t="s">
        <v>103</v>
      </c>
      <c r="C54" s="34"/>
      <c r="D54" s="34"/>
      <c r="E54" s="34">
        <v>1</v>
      </c>
      <c r="F54" s="37"/>
      <c r="G54" s="34"/>
      <c r="H54" s="34">
        <v>1</v>
      </c>
      <c r="I54" s="34"/>
      <c r="J54" s="34">
        <v>1</v>
      </c>
      <c r="K54" s="34"/>
      <c r="L54" s="34"/>
      <c r="M54" s="34">
        <v>4</v>
      </c>
      <c r="N54" s="34">
        <v>12</v>
      </c>
      <c r="O54" s="34">
        <v>9</v>
      </c>
      <c r="P54" s="34"/>
      <c r="Q54" s="34"/>
      <c r="R54" s="2">
        <f t="shared" si="4"/>
        <v>28</v>
      </c>
      <c r="S54" s="30">
        <f>'Specifikace služeb'!C53</f>
        <v>36</v>
      </c>
      <c r="T54" s="7">
        <f t="shared" si="1"/>
        <v>1008</v>
      </c>
      <c r="U54" s="31">
        <v>21</v>
      </c>
      <c r="V54" s="20">
        <f t="shared" si="2"/>
        <v>1219.68</v>
      </c>
    </row>
    <row r="55" spans="1:22" x14ac:dyDescent="0.2">
      <c r="A55" s="19" t="s">
        <v>154</v>
      </c>
      <c r="B55" s="2" t="s">
        <v>103</v>
      </c>
      <c r="C55" s="34"/>
      <c r="D55" s="34"/>
      <c r="E55" s="34"/>
      <c r="F55" s="37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2">
        <f t="shared" si="4"/>
        <v>0</v>
      </c>
      <c r="S55" s="30">
        <f>'Specifikace služeb'!C54</f>
        <v>192</v>
      </c>
      <c r="T55" s="7">
        <f t="shared" si="1"/>
        <v>0</v>
      </c>
      <c r="U55" s="31">
        <v>21</v>
      </c>
      <c r="V55" s="20">
        <f t="shared" si="2"/>
        <v>0</v>
      </c>
    </row>
    <row r="56" spans="1:22" x14ac:dyDescent="0.2">
      <c r="A56" s="19" t="s">
        <v>155</v>
      </c>
      <c r="B56" s="2" t="s">
        <v>103</v>
      </c>
      <c r="C56" s="34"/>
      <c r="D56" s="34"/>
      <c r="E56" s="34"/>
      <c r="F56" s="37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2">
        <f t="shared" si="4"/>
        <v>0</v>
      </c>
      <c r="S56" s="30">
        <f>'Specifikace služeb'!C55</f>
        <v>48</v>
      </c>
      <c r="T56" s="7">
        <f t="shared" si="1"/>
        <v>0</v>
      </c>
      <c r="U56" s="31">
        <v>21</v>
      </c>
      <c r="V56" s="20">
        <f t="shared" si="2"/>
        <v>0</v>
      </c>
    </row>
    <row r="57" spans="1:22" ht="25.5" x14ac:dyDescent="0.2">
      <c r="A57" s="64" t="s">
        <v>156</v>
      </c>
      <c r="B57" s="2" t="s">
        <v>103</v>
      </c>
      <c r="C57" s="34">
        <v>18</v>
      </c>
      <c r="D57" s="34"/>
      <c r="E57" s="34"/>
      <c r="F57" s="37"/>
      <c r="G57" s="34"/>
      <c r="H57" s="34"/>
      <c r="I57" s="34"/>
      <c r="J57" s="34"/>
      <c r="K57" s="34"/>
      <c r="L57" s="34">
        <v>4</v>
      </c>
      <c r="M57" s="34"/>
      <c r="N57" s="34"/>
      <c r="O57" s="34"/>
      <c r="P57" s="34"/>
      <c r="Q57" s="34"/>
      <c r="R57" s="2">
        <f t="shared" si="4"/>
        <v>22</v>
      </c>
      <c r="S57" s="30">
        <f>'Specifikace služeb'!C56</f>
        <v>48</v>
      </c>
      <c r="T57" s="7">
        <f t="shared" si="1"/>
        <v>1056</v>
      </c>
      <c r="U57" s="31">
        <v>21</v>
      </c>
      <c r="V57" s="20">
        <f t="shared" si="2"/>
        <v>1277.76</v>
      </c>
    </row>
    <row r="58" spans="1:22" x14ac:dyDescent="0.2">
      <c r="A58" s="19" t="s">
        <v>158</v>
      </c>
      <c r="B58" s="2" t="s">
        <v>103</v>
      </c>
      <c r="C58" s="24"/>
      <c r="D58" s="24"/>
      <c r="E58" s="3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34">
        <v>42</v>
      </c>
      <c r="R58" s="2">
        <f t="shared" ref="R58:R63" si="5">SUM(C58:Q58)</f>
        <v>42</v>
      </c>
      <c r="S58" s="30">
        <f>'Specifikace služeb'!C58</f>
        <v>100</v>
      </c>
      <c r="T58" s="7">
        <f t="shared" si="1"/>
        <v>4200</v>
      </c>
      <c r="U58" s="31">
        <v>21</v>
      </c>
      <c r="V58" s="20">
        <f t="shared" si="2"/>
        <v>5082</v>
      </c>
    </row>
    <row r="59" spans="1:22" x14ac:dyDescent="0.2">
      <c r="A59" s="19" t="s">
        <v>159</v>
      </c>
      <c r="B59" s="2" t="s">
        <v>103</v>
      </c>
      <c r="C59" s="24"/>
      <c r="D59" s="24"/>
      <c r="E59" s="3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>
        <v>3</v>
      </c>
      <c r="Q59" s="34">
        <v>13</v>
      </c>
      <c r="R59" s="2">
        <f t="shared" si="5"/>
        <v>16</v>
      </c>
      <c r="S59" s="30">
        <f>'Specifikace služeb'!C59</f>
        <v>500</v>
      </c>
      <c r="T59" s="7">
        <f t="shared" si="1"/>
        <v>8000</v>
      </c>
      <c r="U59" s="31">
        <v>21</v>
      </c>
      <c r="V59" s="20">
        <f t="shared" si="2"/>
        <v>9680</v>
      </c>
    </row>
    <row r="60" spans="1:22" x14ac:dyDescent="0.2">
      <c r="A60" s="19" t="s">
        <v>160</v>
      </c>
      <c r="B60" s="2" t="s">
        <v>103</v>
      </c>
      <c r="C60" s="24"/>
      <c r="D60" s="24"/>
      <c r="E60" s="3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34">
        <v>105</v>
      </c>
      <c r="R60" s="2">
        <f t="shared" si="5"/>
        <v>105</v>
      </c>
      <c r="S60" s="30">
        <f>'Specifikace služeb'!C60</f>
        <v>30</v>
      </c>
      <c r="T60" s="7">
        <f t="shared" si="1"/>
        <v>3150</v>
      </c>
      <c r="U60" s="31">
        <v>21</v>
      </c>
      <c r="V60" s="20">
        <f t="shared" si="2"/>
        <v>3811.5</v>
      </c>
    </row>
    <row r="61" spans="1:22" x14ac:dyDescent="0.2">
      <c r="A61" s="19" t="s">
        <v>161</v>
      </c>
      <c r="B61" s="45" t="s">
        <v>103</v>
      </c>
      <c r="C61" s="24"/>
      <c r="D61" s="24"/>
      <c r="E61" s="3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34">
        <v>21</v>
      </c>
      <c r="R61" s="2">
        <f t="shared" si="5"/>
        <v>21</v>
      </c>
      <c r="S61" s="30">
        <f>'Specifikace služeb'!C61</f>
        <v>50</v>
      </c>
      <c r="T61" s="7">
        <f t="shared" si="1"/>
        <v>1050</v>
      </c>
      <c r="U61" s="31">
        <v>21</v>
      </c>
      <c r="V61" s="20">
        <f t="shared" si="2"/>
        <v>1270.5</v>
      </c>
    </row>
    <row r="62" spans="1:22" x14ac:dyDescent="0.2">
      <c r="A62" s="19" t="s">
        <v>162</v>
      </c>
      <c r="B62" s="2" t="s">
        <v>103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34">
        <v>239</v>
      </c>
      <c r="R62" s="2">
        <f t="shared" si="5"/>
        <v>239</v>
      </c>
      <c r="S62" s="30">
        <f>'Specifikace služeb'!C62</f>
        <v>55</v>
      </c>
      <c r="T62" s="7">
        <f>R62*S62</f>
        <v>13145</v>
      </c>
      <c r="U62" s="31">
        <v>21</v>
      </c>
      <c r="V62" s="20">
        <f>T62*(100+U62)/100</f>
        <v>15905.45</v>
      </c>
    </row>
    <row r="63" spans="1:22" x14ac:dyDescent="0.2">
      <c r="A63" s="19" t="s">
        <v>163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34">
        <v>25</v>
      </c>
      <c r="R63" s="2">
        <f t="shared" si="5"/>
        <v>25</v>
      </c>
      <c r="S63" s="30">
        <f>'Specifikace služeb'!C63</f>
        <v>152</v>
      </c>
      <c r="T63" s="7">
        <f>R63*S63</f>
        <v>3800</v>
      </c>
      <c r="U63" s="31">
        <v>21</v>
      </c>
      <c r="V63" s="20">
        <f>T63*(100+U63)/100</f>
        <v>4598</v>
      </c>
    </row>
    <row r="64" spans="1:22" ht="16.5" hidden="1" thickBot="1" x14ac:dyDescent="0.3">
      <c r="A64" s="9" t="s">
        <v>202</v>
      </c>
      <c r="B64" s="10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5"/>
      <c r="O64" s="84"/>
      <c r="P64" s="84"/>
      <c r="Q64" s="60"/>
      <c r="R64" s="60"/>
      <c r="S64" s="12"/>
      <c r="T64" s="13">
        <f>SUM(T4:T63)</f>
        <v>115973.4</v>
      </c>
      <c r="U64" s="29"/>
      <c r="V64" s="13">
        <f>SUM(V4:V63)</f>
        <v>140327.81399999998</v>
      </c>
    </row>
    <row r="65" spans="4:4" x14ac:dyDescent="0.2">
      <c r="D65" s="27"/>
    </row>
  </sheetData>
  <pageMargins left="0.7" right="0.7" top="0.78740157499999996" bottom="0.78740157499999996" header="0.3" footer="0.3"/>
  <pageSetup paperSize="8" scale="8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V65"/>
  <sheetViews>
    <sheetView workbookViewId="0">
      <pane ySplit="3" topLeftCell="A4" activePane="bottomLeft" state="frozen"/>
      <selection pane="bottomLeft" activeCell="I31" sqref="I31"/>
    </sheetView>
  </sheetViews>
  <sheetFormatPr defaultRowHeight="12.75" x14ac:dyDescent="0.2"/>
  <cols>
    <col min="1" max="1" width="60.7109375" style="1" customWidth="1"/>
    <col min="2" max="2" width="9.42578125" style="1" customWidth="1"/>
    <col min="3" max="3" width="9.5703125" style="22" customWidth="1"/>
    <col min="4" max="4" width="10.5703125" style="22" customWidth="1"/>
    <col min="5" max="9" width="9.5703125" style="22" customWidth="1"/>
    <col min="10" max="10" width="10.7109375" style="22" customWidth="1"/>
    <col min="11" max="11" width="10" style="22" customWidth="1"/>
    <col min="12" max="15" width="9.5703125" style="22" customWidth="1"/>
    <col min="16" max="17" width="7.140625" style="1" customWidth="1"/>
    <col min="18" max="18" width="11.140625" style="1" customWidth="1"/>
    <col min="19" max="22" width="9.140625" style="1" hidden="1" customWidth="1"/>
    <col min="23" max="16384" width="9.140625" style="1"/>
  </cols>
  <sheetData>
    <row r="1" spans="1:22" s="22" customFormat="1" ht="65.25" thickBot="1" x14ac:dyDescent="0.3">
      <c r="A1" s="8" t="s">
        <v>318</v>
      </c>
      <c r="C1" s="72" t="s">
        <v>319</v>
      </c>
      <c r="D1" s="72" t="s">
        <v>320</v>
      </c>
      <c r="E1" s="72" t="s">
        <v>321</v>
      </c>
      <c r="F1" s="72" t="s">
        <v>302</v>
      </c>
      <c r="G1" s="73" t="s">
        <v>292</v>
      </c>
      <c r="H1" s="72" t="s">
        <v>314</v>
      </c>
      <c r="I1" s="72" t="s">
        <v>322</v>
      </c>
      <c r="J1" s="72" t="s">
        <v>323</v>
      </c>
      <c r="K1" s="72" t="s">
        <v>324</v>
      </c>
      <c r="L1" s="72" t="s">
        <v>325</v>
      </c>
      <c r="M1" s="72" t="s">
        <v>326</v>
      </c>
      <c r="N1" s="72" t="s">
        <v>327</v>
      </c>
      <c r="O1" s="72" t="s">
        <v>201</v>
      </c>
      <c r="P1" s="73" t="s">
        <v>296</v>
      </c>
      <c r="Q1" s="72" t="s">
        <v>236</v>
      </c>
    </row>
    <row r="2" spans="1:22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71" t="s">
        <v>186</v>
      </c>
      <c r="H2" s="71" t="s">
        <v>186</v>
      </c>
      <c r="I2" s="71" t="s">
        <v>186</v>
      </c>
      <c r="J2" s="71" t="s">
        <v>186</v>
      </c>
      <c r="K2" s="71" t="s">
        <v>186</v>
      </c>
      <c r="L2" s="71" t="s">
        <v>186</v>
      </c>
      <c r="M2" s="71" t="s">
        <v>186</v>
      </c>
      <c r="N2" s="71" t="s">
        <v>186</v>
      </c>
      <c r="O2" s="71"/>
      <c r="P2" s="36" t="s">
        <v>186</v>
      </c>
      <c r="Q2" s="36" t="s">
        <v>186</v>
      </c>
      <c r="R2" s="15" t="s">
        <v>187</v>
      </c>
      <c r="S2" s="15" t="s">
        <v>188</v>
      </c>
      <c r="T2" s="15" t="s">
        <v>189</v>
      </c>
      <c r="U2" s="28" t="s">
        <v>190</v>
      </c>
      <c r="V2" s="16" t="s">
        <v>191</v>
      </c>
    </row>
    <row r="3" spans="1:22" x14ac:dyDescent="0.2">
      <c r="A3" s="17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4"/>
      <c r="Q3" s="4"/>
      <c r="R3" s="4"/>
      <c r="S3" s="4"/>
      <c r="T3" s="6"/>
      <c r="U3" s="6"/>
      <c r="V3" s="18"/>
    </row>
    <row r="4" spans="1:22" x14ac:dyDescent="0.2">
      <c r="A4" s="19" t="s">
        <v>102</v>
      </c>
      <c r="B4" s="2" t="s">
        <v>103</v>
      </c>
      <c r="C4" s="41">
        <v>1</v>
      </c>
      <c r="D4" s="33"/>
      <c r="E4" s="41"/>
      <c r="F4" s="33">
        <v>1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2">
        <f>SUM(C4:Q4)</f>
        <v>2</v>
      </c>
      <c r="S4" s="30">
        <f>'Specifikace služeb'!C3</f>
        <v>98.4</v>
      </c>
      <c r="T4" s="7">
        <f>R4*S4</f>
        <v>196.8</v>
      </c>
      <c r="U4" s="31">
        <v>21</v>
      </c>
      <c r="V4" s="20">
        <f>T4*(100+U4)/100</f>
        <v>238.12800000000004</v>
      </c>
    </row>
    <row r="5" spans="1:22" x14ac:dyDescent="0.2">
      <c r="A5" s="19" t="s">
        <v>104</v>
      </c>
      <c r="B5" s="2" t="s">
        <v>105</v>
      </c>
      <c r="C5" s="37">
        <v>6</v>
      </c>
      <c r="D5" s="34">
        <v>4</v>
      </c>
      <c r="E5" s="37"/>
      <c r="F5" s="34">
        <v>1</v>
      </c>
      <c r="G5" s="34">
        <v>1</v>
      </c>
      <c r="H5" s="34">
        <v>1</v>
      </c>
      <c r="I5" s="34"/>
      <c r="J5" s="34"/>
      <c r="K5" s="34"/>
      <c r="L5" s="34"/>
      <c r="M5" s="34"/>
      <c r="N5" s="34"/>
      <c r="O5" s="34"/>
      <c r="P5" s="34"/>
      <c r="Q5" s="34"/>
      <c r="R5" s="2">
        <f t="shared" ref="R5:R61" si="0">SUM(C5:Q5)</f>
        <v>13</v>
      </c>
      <c r="S5" s="30">
        <f>'Specifikace služeb'!C4</f>
        <v>114</v>
      </c>
      <c r="T5" s="7">
        <f t="shared" ref="T5:T61" si="1">R5*S5</f>
        <v>1482</v>
      </c>
      <c r="U5" s="31">
        <v>21</v>
      </c>
      <c r="V5" s="20">
        <f t="shared" ref="V5:V61" si="2">T5*(100+U5)/100</f>
        <v>1793.22</v>
      </c>
    </row>
    <row r="6" spans="1:22" x14ac:dyDescent="0.2">
      <c r="A6" s="19" t="s">
        <v>106</v>
      </c>
      <c r="B6" s="2" t="s">
        <v>105</v>
      </c>
      <c r="C6" s="37"/>
      <c r="D6" s="34"/>
      <c r="E6" s="37">
        <v>1</v>
      </c>
      <c r="F6" s="34"/>
      <c r="G6" s="34">
        <v>2</v>
      </c>
      <c r="H6" s="34">
        <v>1</v>
      </c>
      <c r="I6" s="34">
        <v>1</v>
      </c>
      <c r="J6" s="34"/>
      <c r="K6" s="34"/>
      <c r="L6" s="34"/>
      <c r="M6" s="34"/>
      <c r="N6" s="34"/>
      <c r="O6" s="34"/>
      <c r="P6" s="34"/>
      <c r="Q6" s="34">
        <v>1</v>
      </c>
      <c r="R6" s="2">
        <f t="shared" si="0"/>
        <v>6</v>
      </c>
      <c r="S6" s="30">
        <f>'Specifikace služeb'!C5</f>
        <v>180</v>
      </c>
      <c r="T6" s="7">
        <f t="shared" si="1"/>
        <v>1080</v>
      </c>
      <c r="U6" s="31">
        <v>21</v>
      </c>
      <c r="V6" s="20">
        <f t="shared" si="2"/>
        <v>1306.8</v>
      </c>
    </row>
    <row r="7" spans="1:22" x14ac:dyDescent="0.2">
      <c r="A7" s="19" t="s">
        <v>107</v>
      </c>
      <c r="B7" s="2" t="s">
        <v>105</v>
      </c>
      <c r="C7" s="37"/>
      <c r="D7" s="34">
        <v>1</v>
      </c>
      <c r="E7" s="37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2">
        <f t="shared" si="0"/>
        <v>1</v>
      </c>
      <c r="S7" s="30">
        <f>'Specifikace služeb'!C6</f>
        <v>276</v>
      </c>
      <c r="T7" s="7">
        <f t="shared" si="1"/>
        <v>276</v>
      </c>
      <c r="U7" s="31">
        <v>21</v>
      </c>
      <c r="V7" s="20">
        <f t="shared" si="2"/>
        <v>333.96</v>
      </c>
    </row>
    <row r="8" spans="1:22" x14ac:dyDescent="0.2">
      <c r="A8" s="19" t="s">
        <v>108</v>
      </c>
      <c r="B8" s="2" t="s">
        <v>103</v>
      </c>
      <c r="C8" s="37"/>
      <c r="D8" s="34"/>
      <c r="E8" s="37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2">
        <f t="shared" si="0"/>
        <v>0</v>
      </c>
      <c r="S8" s="30">
        <f>'Specifikace služeb'!C7</f>
        <v>108</v>
      </c>
      <c r="T8" s="7">
        <f t="shared" si="1"/>
        <v>0</v>
      </c>
      <c r="U8" s="31">
        <v>21</v>
      </c>
      <c r="V8" s="20">
        <f t="shared" si="2"/>
        <v>0</v>
      </c>
    </row>
    <row r="9" spans="1:22" x14ac:dyDescent="0.2">
      <c r="A9" s="19" t="s">
        <v>109</v>
      </c>
      <c r="B9" s="2" t="s">
        <v>103</v>
      </c>
      <c r="C9" s="37"/>
      <c r="D9" s="34"/>
      <c r="E9" s="37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">
        <f t="shared" si="0"/>
        <v>0</v>
      </c>
      <c r="S9" s="30">
        <f>'Specifikace služeb'!C8</f>
        <v>222</v>
      </c>
      <c r="T9" s="7">
        <f t="shared" si="1"/>
        <v>0</v>
      </c>
      <c r="U9" s="31">
        <v>21</v>
      </c>
      <c r="V9" s="20">
        <f t="shared" si="2"/>
        <v>0</v>
      </c>
    </row>
    <row r="10" spans="1:22" x14ac:dyDescent="0.2">
      <c r="A10" s="19" t="s">
        <v>110</v>
      </c>
      <c r="B10" s="2" t="s">
        <v>103</v>
      </c>
      <c r="C10" s="37"/>
      <c r="D10" s="34"/>
      <c r="E10" s="37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>
        <v>4</v>
      </c>
      <c r="R10" s="2">
        <f t="shared" si="0"/>
        <v>4</v>
      </c>
      <c r="S10" s="30">
        <f>'Specifikace služeb'!C9</f>
        <v>420</v>
      </c>
      <c r="T10" s="7">
        <f t="shared" si="1"/>
        <v>1680</v>
      </c>
      <c r="U10" s="31">
        <v>21</v>
      </c>
      <c r="V10" s="20">
        <f t="shared" si="2"/>
        <v>2032.8</v>
      </c>
    </row>
    <row r="11" spans="1:22" x14ac:dyDescent="0.2">
      <c r="A11" s="19" t="s">
        <v>111</v>
      </c>
      <c r="B11" s="2" t="s">
        <v>112</v>
      </c>
      <c r="C11" s="37">
        <v>16</v>
      </c>
      <c r="D11" s="34">
        <v>33</v>
      </c>
      <c r="E11" s="37">
        <v>11</v>
      </c>
      <c r="F11" s="34">
        <v>2</v>
      </c>
      <c r="G11" s="34">
        <v>32</v>
      </c>
      <c r="H11" s="34">
        <v>8</v>
      </c>
      <c r="I11" s="34">
        <v>11</v>
      </c>
      <c r="J11" s="34"/>
      <c r="K11" s="34"/>
      <c r="L11" s="34"/>
      <c r="M11" s="34"/>
      <c r="N11" s="34"/>
      <c r="O11" s="34"/>
      <c r="P11" s="34"/>
      <c r="Q11" s="34"/>
      <c r="R11" s="2">
        <f t="shared" si="0"/>
        <v>113</v>
      </c>
      <c r="S11" s="30">
        <f>'Specifikace služeb'!C10</f>
        <v>38.4</v>
      </c>
      <c r="T11" s="7">
        <f t="shared" si="1"/>
        <v>4339.2</v>
      </c>
      <c r="U11" s="31">
        <v>21</v>
      </c>
      <c r="V11" s="20">
        <f t="shared" si="2"/>
        <v>5250.4319999999998</v>
      </c>
    </row>
    <row r="12" spans="1:22" x14ac:dyDescent="0.2">
      <c r="A12" s="19" t="s">
        <v>113</v>
      </c>
      <c r="B12" s="2" t="s">
        <v>112</v>
      </c>
      <c r="C12" s="37"/>
      <c r="D12" s="34"/>
      <c r="E12" s="37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">
        <f t="shared" si="0"/>
        <v>0</v>
      </c>
      <c r="S12" s="30">
        <f>'Specifikace služeb'!C11</f>
        <v>40.799999999999997</v>
      </c>
      <c r="T12" s="7">
        <f t="shared" si="1"/>
        <v>0</v>
      </c>
      <c r="U12" s="31">
        <v>21</v>
      </c>
      <c r="V12" s="20">
        <f t="shared" si="2"/>
        <v>0</v>
      </c>
    </row>
    <row r="13" spans="1:22" x14ac:dyDescent="0.2">
      <c r="A13" s="19" t="s">
        <v>114</v>
      </c>
      <c r="B13" s="2" t="s">
        <v>112</v>
      </c>
      <c r="C13" s="37"/>
      <c r="D13" s="34"/>
      <c r="E13" s="37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2">
        <f t="shared" si="0"/>
        <v>0</v>
      </c>
      <c r="S13" s="30">
        <f>'Specifikace služeb'!C12</f>
        <v>43.2</v>
      </c>
      <c r="T13" s="7">
        <f t="shared" si="1"/>
        <v>0</v>
      </c>
      <c r="U13" s="31">
        <v>21</v>
      </c>
      <c r="V13" s="20">
        <f t="shared" si="2"/>
        <v>0</v>
      </c>
    </row>
    <row r="14" spans="1:22" x14ac:dyDescent="0.2">
      <c r="A14" s="19" t="s">
        <v>115</v>
      </c>
      <c r="B14" s="2" t="s">
        <v>112</v>
      </c>
      <c r="C14" s="37"/>
      <c r="D14" s="34"/>
      <c r="E14" s="37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2">
        <f t="shared" si="0"/>
        <v>0</v>
      </c>
      <c r="S14" s="30">
        <f>'Specifikace služeb'!C13</f>
        <v>42</v>
      </c>
      <c r="T14" s="7">
        <f t="shared" si="1"/>
        <v>0</v>
      </c>
      <c r="U14" s="31">
        <v>21</v>
      </c>
      <c r="V14" s="20">
        <f t="shared" si="2"/>
        <v>0</v>
      </c>
    </row>
    <row r="15" spans="1:22" x14ac:dyDescent="0.2">
      <c r="A15" s="19" t="s">
        <v>113</v>
      </c>
      <c r="B15" s="2" t="s">
        <v>112</v>
      </c>
      <c r="C15" s="37"/>
      <c r="D15" s="34"/>
      <c r="E15" s="3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2">
        <f t="shared" si="0"/>
        <v>0</v>
      </c>
      <c r="S15" s="30">
        <f>'Specifikace služeb'!C14</f>
        <v>45.6</v>
      </c>
      <c r="T15" s="7">
        <f t="shared" si="1"/>
        <v>0</v>
      </c>
      <c r="U15" s="31">
        <v>21</v>
      </c>
      <c r="V15" s="20">
        <f t="shared" si="2"/>
        <v>0</v>
      </c>
    </row>
    <row r="16" spans="1:22" x14ac:dyDescent="0.2">
      <c r="A16" s="19" t="s">
        <v>114</v>
      </c>
      <c r="B16" s="2" t="s">
        <v>112</v>
      </c>
      <c r="C16" s="37"/>
      <c r="D16" s="34"/>
      <c r="E16" s="37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>
        <v>7</v>
      </c>
      <c r="R16" s="2">
        <f t="shared" si="0"/>
        <v>7</v>
      </c>
      <c r="S16" s="30">
        <f>'Specifikace služeb'!C15</f>
        <v>49.2</v>
      </c>
      <c r="T16" s="7">
        <f t="shared" si="1"/>
        <v>344.40000000000003</v>
      </c>
      <c r="U16" s="31">
        <v>21</v>
      </c>
      <c r="V16" s="20">
        <f t="shared" si="2"/>
        <v>416.72399999999999</v>
      </c>
    </row>
    <row r="17" spans="1:22" x14ac:dyDescent="0.2">
      <c r="A17" s="19" t="s">
        <v>116</v>
      </c>
      <c r="B17" s="2" t="s">
        <v>103</v>
      </c>
      <c r="C17" s="37">
        <v>6</v>
      </c>
      <c r="D17" s="34">
        <v>65</v>
      </c>
      <c r="E17" s="37">
        <v>22</v>
      </c>
      <c r="F17" s="34">
        <v>10</v>
      </c>
      <c r="G17" s="34">
        <v>73</v>
      </c>
      <c r="H17" s="34">
        <v>3</v>
      </c>
      <c r="I17" s="34">
        <v>22</v>
      </c>
      <c r="J17" s="34"/>
      <c r="K17" s="34"/>
      <c r="L17" s="34"/>
      <c r="M17" s="34"/>
      <c r="N17" s="34"/>
      <c r="O17" s="34"/>
      <c r="P17" s="34"/>
      <c r="Q17" s="34"/>
      <c r="R17" s="2">
        <f t="shared" si="0"/>
        <v>201</v>
      </c>
      <c r="S17" s="30">
        <f>'Specifikace služeb'!C16</f>
        <v>24</v>
      </c>
      <c r="T17" s="7">
        <f t="shared" si="1"/>
        <v>4824</v>
      </c>
      <c r="U17" s="31">
        <v>21</v>
      </c>
      <c r="V17" s="20">
        <f t="shared" si="2"/>
        <v>5837.04</v>
      </c>
    </row>
    <row r="18" spans="1:22" x14ac:dyDescent="0.2">
      <c r="A18" s="21" t="s">
        <v>117</v>
      </c>
      <c r="B18" s="2" t="s">
        <v>103</v>
      </c>
      <c r="C18" s="37"/>
      <c r="D18" s="34"/>
      <c r="E18" s="37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2">
        <f t="shared" si="0"/>
        <v>0</v>
      </c>
      <c r="S18" s="30">
        <f>'Specifikace služeb'!C17</f>
        <v>26.4</v>
      </c>
      <c r="T18" s="7">
        <f t="shared" si="1"/>
        <v>0</v>
      </c>
      <c r="U18" s="31">
        <v>21</v>
      </c>
      <c r="V18" s="20">
        <f t="shared" si="2"/>
        <v>0</v>
      </c>
    </row>
    <row r="19" spans="1:22" x14ac:dyDescent="0.2">
      <c r="A19" s="34" t="s">
        <v>118</v>
      </c>
      <c r="B19" s="2" t="s">
        <v>103</v>
      </c>
      <c r="C19" s="37"/>
      <c r="D19" s="34"/>
      <c r="E19" s="37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">
        <f t="shared" si="0"/>
        <v>0</v>
      </c>
      <c r="S19" s="30">
        <f>'Specifikace služeb'!C18</f>
        <v>60</v>
      </c>
      <c r="T19" s="7">
        <f t="shared" si="1"/>
        <v>0</v>
      </c>
      <c r="U19" s="31">
        <v>21</v>
      </c>
      <c r="V19" s="20">
        <f t="shared" si="2"/>
        <v>0</v>
      </c>
    </row>
    <row r="20" spans="1:22" x14ac:dyDescent="0.2">
      <c r="A20" s="47" t="s">
        <v>119</v>
      </c>
      <c r="B20" s="2" t="s">
        <v>103</v>
      </c>
      <c r="C20" s="37"/>
      <c r="D20" s="34"/>
      <c r="E20" s="37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2">
        <f t="shared" si="0"/>
        <v>0</v>
      </c>
      <c r="S20" s="30">
        <f>'Specifikace služeb'!C19</f>
        <v>48</v>
      </c>
      <c r="T20" s="7">
        <f t="shared" si="1"/>
        <v>0</v>
      </c>
      <c r="U20" s="31">
        <v>21</v>
      </c>
      <c r="V20" s="20">
        <f t="shared" si="2"/>
        <v>0</v>
      </c>
    </row>
    <row r="21" spans="1:22" x14ac:dyDescent="0.2">
      <c r="A21" s="47" t="s">
        <v>120</v>
      </c>
      <c r="B21" s="2" t="s">
        <v>103</v>
      </c>
      <c r="C21" s="37"/>
      <c r="D21" s="34"/>
      <c r="E21" s="37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2">
        <f t="shared" si="0"/>
        <v>0</v>
      </c>
      <c r="S21" s="30">
        <f>'Specifikace služeb'!C20</f>
        <v>54</v>
      </c>
      <c r="T21" s="7">
        <f t="shared" si="1"/>
        <v>0</v>
      </c>
      <c r="U21" s="31">
        <v>21</v>
      </c>
      <c r="V21" s="20">
        <f t="shared" si="2"/>
        <v>0</v>
      </c>
    </row>
    <row r="22" spans="1:22" x14ac:dyDescent="0.2">
      <c r="A22" s="44" t="s">
        <v>121</v>
      </c>
      <c r="B22" s="2" t="s">
        <v>103</v>
      </c>
      <c r="C22" s="37">
        <v>3</v>
      </c>
      <c r="D22" s="34"/>
      <c r="E22" s="37"/>
      <c r="F22" s="34"/>
      <c r="G22" s="34"/>
      <c r="H22" s="34">
        <v>2</v>
      </c>
      <c r="I22" s="34"/>
      <c r="J22" s="34"/>
      <c r="K22" s="34"/>
      <c r="L22" s="34"/>
      <c r="M22" s="34"/>
      <c r="N22" s="34"/>
      <c r="O22" s="34"/>
      <c r="P22" s="34"/>
      <c r="Q22" s="34"/>
      <c r="R22" s="2">
        <f t="shared" si="0"/>
        <v>5</v>
      </c>
      <c r="S22" s="30">
        <f>'Specifikace služeb'!C21</f>
        <v>60</v>
      </c>
      <c r="T22" s="7">
        <f t="shared" si="1"/>
        <v>300</v>
      </c>
      <c r="U22" s="31">
        <v>21</v>
      </c>
      <c r="V22" s="20">
        <f t="shared" si="2"/>
        <v>363</v>
      </c>
    </row>
    <row r="23" spans="1:22" x14ac:dyDescent="0.2">
      <c r="A23" s="34" t="s">
        <v>122</v>
      </c>
      <c r="B23" s="2" t="s">
        <v>103</v>
      </c>
      <c r="C23" s="37"/>
      <c r="D23" s="34"/>
      <c r="E23" s="37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2">
        <f t="shared" si="0"/>
        <v>0</v>
      </c>
      <c r="S23" s="30">
        <f>'Specifikace služeb'!C22</f>
        <v>56.4</v>
      </c>
      <c r="T23" s="7">
        <f t="shared" si="1"/>
        <v>0</v>
      </c>
      <c r="U23" s="31">
        <v>21</v>
      </c>
      <c r="V23" s="20">
        <f t="shared" si="2"/>
        <v>0</v>
      </c>
    </row>
    <row r="24" spans="1:22" x14ac:dyDescent="0.2">
      <c r="A24" s="34" t="s">
        <v>123</v>
      </c>
      <c r="B24" s="2" t="s">
        <v>103</v>
      </c>
      <c r="C24" s="37">
        <v>3</v>
      </c>
      <c r="D24" s="34"/>
      <c r="E24" s="37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">
        <f t="shared" si="0"/>
        <v>3</v>
      </c>
      <c r="S24" s="30">
        <f>'Specifikace služeb'!C23</f>
        <v>48</v>
      </c>
      <c r="T24" s="7">
        <f t="shared" si="1"/>
        <v>144</v>
      </c>
      <c r="U24" s="31">
        <v>21</v>
      </c>
      <c r="V24" s="20">
        <f t="shared" si="2"/>
        <v>174.24</v>
      </c>
    </row>
    <row r="25" spans="1:22" x14ac:dyDescent="0.2">
      <c r="A25" s="34" t="s">
        <v>120</v>
      </c>
      <c r="B25" s="2" t="s">
        <v>103</v>
      </c>
      <c r="C25" s="37"/>
      <c r="D25" s="34"/>
      <c r="E25" s="37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">
        <f t="shared" si="0"/>
        <v>0</v>
      </c>
      <c r="S25" s="30">
        <f>'Specifikace služeb'!C24</f>
        <v>52.8</v>
      </c>
      <c r="T25" s="7">
        <f t="shared" si="1"/>
        <v>0</v>
      </c>
      <c r="U25" s="31">
        <v>21</v>
      </c>
      <c r="V25" s="20">
        <f t="shared" si="2"/>
        <v>0</v>
      </c>
    </row>
    <row r="26" spans="1:22" x14ac:dyDescent="0.2">
      <c r="A26" s="47" t="s">
        <v>124</v>
      </c>
      <c r="B26" s="2" t="s">
        <v>103</v>
      </c>
      <c r="C26" s="37"/>
      <c r="D26" s="34"/>
      <c r="E26" s="37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">
        <f t="shared" si="0"/>
        <v>0</v>
      </c>
      <c r="S26" s="30">
        <f>'Specifikace služeb'!C25</f>
        <v>56.4</v>
      </c>
      <c r="T26" s="7">
        <f t="shared" si="1"/>
        <v>0</v>
      </c>
      <c r="U26" s="31">
        <v>21</v>
      </c>
      <c r="V26" s="20">
        <f t="shared" si="2"/>
        <v>0</v>
      </c>
    </row>
    <row r="27" spans="1:22" x14ac:dyDescent="0.2">
      <c r="A27" s="47" t="s">
        <v>120</v>
      </c>
      <c r="B27" s="2" t="s">
        <v>103</v>
      </c>
      <c r="C27" s="37"/>
      <c r="D27" s="34"/>
      <c r="E27" s="37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2">
        <f t="shared" si="0"/>
        <v>0</v>
      </c>
      <c r="S27" s="30">
        <f>'Specifikace služeb'!C26</f>
        <v>60</v>
      </c>
      <c r="T27" s="7">
        <f t="shared" si="1"/>
        <v>0</v>
      </c>
      <c r="U27" s="31">
        <v>21</v>
      </c>
      <c r="V27" s="20">
        <f t="shared" si="2"/>
        <v>0</v>
      </c>
    </row>
    <row r="28" spans="1:22" x14ac:dyDescent="0.2">
      <c r="A28" s="47" t="s">
        <v>125</v>
      </c>
      <c r="B28" s="2" t="s">
        <v>103</v>
      </c>
      <c r="C28" s="37"/>
      <c r="D28" s="34"/>
      <c r="E28" s="37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">
        <f t="shared" si="0"/>
        <v>0</v>
      </c>
      <c r="S28" s="30">
        <f>'Specifikace služeb'!C27</f>
        <v>50.4</v>
      </c>
      <c r="T28" s="7">
        <f t="shared" si="1"/>
        <v>0</v>
      </c>
      <c r="U28" s="31">
        <v>21</v>
      </c>
      <c r="V28" s="20">
        <f t="shared" si="2"/>
        <v>0</v>
      </c>
    </row>
    <row r="29" spans="1:22" x14ac:dyDescent="0.2">
      <c r="A29" s="34" t="s">
        <v>126</v>
      </c>
      <c r="B29" s="2" t="s">
        <v>127</v>
      </c>
      <c r="C29" s="37"/>
      <c r="D29" s="34"/>
      <c r="E29" s="37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>
        <v>6</v>
      </c>
      <c r="R29" s="2">
        <f t="shared" si="0"/>
        <v>6</v>
      </c>
      <c r="S29" s="30">
        <f>'Specifikace služeb'!C28</f>
        <v>72</v>
      </c>
      <c r="T29" s="7">
        <f t="shared" si="1"/>
        <v>432</v>
      </c>
      <c r="U29" s="31">
        <v>21</v>
      </c>
      <c r="V29" s="20">
        <f t="shared" si="2"/>
        <v>522.72</v>
      </c>
    </row>
    <row r="30" spans="1:22" ht="25.5" x14ac:dyDescent="0.2">
      <c r="A30" s="68" t="s">
        <v>128</v>
      </c>
      <c r="B30" s="2" t="s">
        <v>129</v>
      </c>
      <c r="C30" s="37">
        <v>12</v>
      </c>
      <c r="D30" s="34">
        <v>52</v>
      </c>
      <c r="E30" s="37">
        <v>6</v>
      </c>
      <c r="F30" s="34">
        <v>12</v>
      </c>
      <c r="G30" s="34">
        <v>24</v>
      </c>
      <c r="H30" s="34">
        <v>9</v>
      </c>
      <c r="I30" s="34">
        <v>6</v>
      </c>
      <c r="J30" s="34"/>
      <c r="K30" s="34"/>
      <c r="L30" s="34"/>
      <c r="M30" s="34"/>
      <c r="N30" s="34"/>
      <c r="O30" s="34"/>
      <c r="P30" s="34"/>
      <c r="Q30" s="34"/>
      <c r="R30" s="2">
        <f t="shared" si="0"/>
        <v>121</v>
      </c>
      <c r="S30" s="30">
        <f>'Specifikace služeb'!C29</f>
        <v>15.6</v>
      </c>
      <c r="T30" s="7">
        <f t="shared" si="1"/>
        <v>1887.6</v>
      </c>
      <c r="U30" s="31">
        <v>21</v>
      </c>
      <c r="V30" s="20">
        <f t="shared" si="2"/>
        <v>2283.9959999999996</v>
      </c>
    </row>
    <row r="31" spans="1:22" x14ac:dyDescent="0.2">
      <c r="A31" s="34" t="s">
        <v>130</v>
      </c>
      <c r="B31" s="2" t="s">
        <v>129</v>
      </c>
      <c r="C31" s="37">
        <v>18</v>
      </c>
      <c r="D31" s="34">
        <v>52</v>
      </c>
      <c r="E31" s="37">
        <v>6</v>
      </c>
      <c r="F31" s="34"/>
      <c r="G31" s="34"/>
      <c r="H31" s="34">
        <v>6</v>
      </c>
      <c r="I31" s="34">
        <v>6</v>
      </c>
      <c r="J31" s="34"/>
      <c r="K31" s="34"/>
      <c r="L31" s="34"/>
      <c r="M31" s="34"/>
      <c r="N31" s="34"/>
      <c r="O31" s="34"/>
      <c r="P31" s="34"/>
      <c r="Q31" s="34"/>
      <c r="R31" s="2">
        <f t="shared" si="0"/>
        <v>88</v>
      </c>
      <c r="S31" s="30">
        <f>'Specifikace služeb'!C30</f>
        <v>24</v>
      </c>
      <c r="T31" s="7">
        <f t="shared" si="1"/>
        <v>2112</v>
      </c>
      <c r="U31" s="31">
        <v>21</v>
      </c>
      <c r="V31" s="20">
        <f t="shared" si="2"/>
        <v>2555.52</v>
      </c>
    </row>
    <row r="32" spans="1:22" x14ac:dyDescent="0.2">
      <c r="A32" s="47" t="s">
        <v>131</v>
      </c>
      <c r="B32" s="2" t="s">
        <v>129</v>
      </c>
      <c r="C32" s="37"/>
      <c r="D32" s="34"/>
      <c r="E32" s="37"/>
      <c r="F32" s="34"/>
      <c r="G32" s="34">
        <v>24</v>
      </c>
      <c r="H32" s="34">
        <v>18</v>
      </c>
      <c r="I32" s="34"/>
      <c r="J32" s="34"/>
      <c r="K32" s="34"/>
      <c r="L32" s="34"/>
      <c r="M32" s="34"/>
      <c r="N32" s="34"/>
      <c r="O32" s="34"/>
      <c r="P32" s="34"/>
      <c r="Q32" s="34">
        <v>8</v>
      </c>
      <c r="R32" s="2">
        <f t="shared" si="0"/>
        <v>50</v>
      </c>
      <c r="S32" s="30">
        <f>'Specifikace služeb'!C31</f>
        <v>15.6</v>
      </c>
      <c r="T32" s="7">
        <f t="shared" si="1"/>
        <v>780</v>
      </c>
      <c r="U32" s="31">
        <v>21</v>
      </c>
      <c r="V32" s="20">
        <f t="shared" si="2"/>
        <v>943.8</v>
      </c>
    </row>
    <row r="33" spans="1:22" x14ac:dyDescent="0.2">
      <c r="A33" s="47" t="s">
        <v>192</v>
      </c>
      <c r="B33" s="2"/>
      <c r="C33" s="5"/>
      <c r="D33" s="34"/>
      <c r="E33" s="5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1:22" x14ac:dyDescent="0.2">
      <c r="A34" s="34" t="s">
        <v>133</v>
      </c>
      <c r="B34" s="2" t="s">
        <v>129</v>
      </c>
      <c r="C34" s="5">
        <v>12</v>
      </c>
      <c r="D34" s="34">
        <v>143</v>
      </c>
      <c r="E34" s="5">
        <v>63</v>
      </c>
      <c r="F34" s="34">
        <v>25</v>
      </c>
      <c r="G34" s="34">
        <v>106</v>
      </c>
      <c r="H34" s="34">
        <v>23</v>
      </c>
      <c r="I34" s="34"/>
      <c r="J34" s="34"/>
      <c r="K34" s="34"/>
      <c r="L34" s="34"/>
      <c r="M34" s="34"/>
      <c r="N34" s="34"/>
      <c r="O34" s="34"/>
      <c r="P34" s="34"/>
      <c r="Q34" s="34"/>
      <c r="R34" s="2">
        <f t="shared" si="0"/>
        <v>372</v>
      </c>
      <c r="S34" s="30">
        <f>'Specifikace služeb'!C33</f>
        <v>12</v>
      </c>
      <c r="T34" s="7">
        <f t="shared" si="1"/>
        <v>4464</v>
      </c>
      <c r="U34" s="31">
        <v>21</v>
      </c>
      <c r="V34" s="20">
        <f t="shared" si="2"/>
        <v>5401.44</v>
      </c>
    </row>
    <row r="35" spans="1:22" x14ac:dyDescent="0.2">
      <c r="A35" s="34" t="s">
        <v>134</v>
      </c>
      <c r="B35" s="2" t="s">
        <v>129</v>
      </c>
      <c r="C35" s="5">
        <v>5</v>
      </c>
      <c r="D35" s="34">
        <v>14</v>
      </c>
      <c r="E35" s="5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">
        <f t="shared" si="0"/>
        <v>19</v>
      </c>
      <c r="S35" s="30">
        <f>'Specifikace služeb'!C34</f>
        <v>14.4</v>
      </c>
      <c r="T35" s="7">
        <f t="shared" si="1"/>
        <v>273.60000000000002</v>
      </c>
      <c r="U35" s="31">
        <v>21</v>
      </c>
      <c r="V35" s="20">
        <f t="shared" si="2"/>
        <v>331.05600000000004</v>
      </c>
    </row>
    <row r="36" spans="1:22" x14ac:dyDescent="0.2">
      <c r="A36" s="34" t="s">
        <v>135</v>
      </c>
      <c r="B36" s="2" t="s">
        <v>129</v>
      </c>
      <c r="C36" s="5"/>
      <c r="D36" s="34"/>
      <c r="E36" s="5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">
        <f t="shared" si="0"/>
        <v>0</v>
      </c>
      <c r="S36" s="30">
        <f>'Specifikace služeb'!C35</f>
        <v>18</v>
      </c>
      <c r="T36" s="7">
        <f t="shared" si="1"/>
        <v>0</v>
      </c>
      <c r="U36" s="31">
        <v>21</v>
      </c>
      <c r="V36" s="20">
        <f t="shared" si="2"/>
        <v>0</v>
      </c>
    </row>
    <row r="37" spans="1:22" x14ac:dyDescent="0.2">
      <c r="A37" s="34" t="s">
        <v>136</v>
      </c>
      <c r="B37" s="2" t="s">
        <v>129</v>
      </c>
      <c r="C37" s="37"/>
      <c r="D37" s="34"/>
      <c r="E37" s="37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>
        <v>7</v>
      </c>
      <c r="R37" s="2">
        <f t="shared" si="0"/>
        <v>7</v>
      </c>
      <c r="S37" s="30">
        <f>'Specifikace služeb'!C36</f>
        <v>14.4</v>
      </c>
      <c r="T37" s="7">
        <f t="shared" si="1"/>
        <v>100.8</v>
      </c>
      <c r="U37" s="31">
        <v>21</v>
      </c>
      <c r="V37" s="20">
        <f t="shared" si="2"/>
        <v>121.96799999999999</v>
      </c>
    </row>
    <row r="38" spans="1:22" x14ac:dyDescent="0.2">
      <c r="A38" s="34" t="s">
        <v>137</v>
      </c>
      <c r="B38" s="2" t="s">
        <v>129</v>
      </c>
      <c r="C38" s="37">
        <v>32</v>
      </c>
      <c r="D38" s="34">
        <v>179</v>
      </c>
      <c r="E38" s="37">
        <v>44</v>
      </c>
      <c r="F38" s="34">
        <v>14</v>
      </c>
      <c r="G38" s="34">
        <v>151</v>
      </c>
      <c r="H38" s="34">
        <v>9</v>
      </c>
      <c r="I38" s="34">
        <v>44</v>
      </c>
      <c r="J38" s="34"/>
      <c r="K38" s="34"/>
      <c r="L38" s="34"/>
      <c r="M38" s="34"/>
      <c r="N38" s="34"/>
      <c r="O38" s="34"/>
      <c r="P38" s="34"/>
      <c r="Q38" s="34">
        <v>2</v>
      </c>
      <c r="R38" s="2">
        <f t="shared" si="0"/>
        <v>475</v>
      </c>
      <c r="S38" s="30">
        <f>'Specifikace služeb'!C37</f>
        <v>13.2</v>
      </c>
      <c r="T38" s="7">
        <f t="shared" si="1"/>
        <v>6270</v>
      </c>
      <c r="U38" s="31">
        <v>21</v>
      </c>
      <c r="V38" s="20">
        <f t="shared" si="2"/>
        <v>7586.7</v>
      </c>
    </row>
    <row r="39" spans="1:22" x14ac:dyDescent="0.2">
      <c r="A39" s="34" t="s">
        <v>138</v>
      </c>
      <c r="B39" s="2" t="s">
        <v>129</v>
      </c>
      <c r="C39" s="37">
        <v>1</v>
      </c>
      <c r="D39" s="34">
        <v>1</v>
      </c>
      <c r="E39" s="37">
        <v>1</v>
      </c>
      <c r="F39" s="34">
        <v>1</v>
      </c>
      <c r="G39" s="34">
        <v>1</v>
      </c>
      <c r="H39" s="34">
        <v>1</v>
      </c>
      <c r="I39" s="34">
        <v>1</v>
      </c>
      <c r="J39" s="34">
        <v>2</v>
      </c>
      <c r="K39" s="34">
        <v>5</v>
      </c>
      <c r="L39" s="34">
        <v>5</v>
      </c>
      <c r="M39" s="34">
        <v>5</v>
      </c>
      <c r="N39" s="34">
        <v>2</v>
      </c>
      <c r="O39" s="34"/>
      <c r="P39" s="34"/>
      <c r="Q39" s="34">
        <v>5</v>
      </c>
      <c r="R39" s="2">
        <f t="shared" si="0"/>
        <v>31</v>
      </c>
      <c r="S39" s="30">
        <f>'Specifikace služeb'!C38</f>
        <v>120</v>
      </c>
      <c r="T39" s="7">
        <f t="shared" si="1"/>
        <v>3720</v>
      </c>
      <c r="U39" s="31">
        <v>21</v>
      </c>
      <c r="V39" s="20">
        <f t="shared" si="2"/>
        <v>4501.2</v>
      </c>
    </row>
    <row r="40" spans="1:22" x14ac:dyDescent="0.2">
      <c r="A40" s="34" t="s">
        <v>139</v>
      </c>
      <c r="B40" s="2" t="s">
        <v>129</v>
      </c>
      <c r="C40" s="37">
        <v>6</v>
      </c>
      <c r="D40" s="34"/>
      <c r="E40" s="37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2">
        <f t="shared" si="0"/>
        <v>6</v>
      </c>
      <c r="S40" s="30">
        <f>'Specifikace služeb'!C39</f>
        <v>24</v>
      </c>
      <c r="T40" s="7">
        <f t="shared" si="1"/>
        <v>144</v>
      </c>
      <c r="U40" s="31">
        <v>21</v>
      </c>
      <c r="V40" s="20">
        <f t="shared" si="2"/>
        <v>174.24</v>
      </c>
    </row>
    <row r="41" spans="1:22" x14ac:dyDescent="0.2">
      <c r="A41" s="34" t="s">
        <v>140</v>
      </c>
      <c r="B41" s="2" t="s">
        <v>129</v>
      </c>
      <c r="C41" s="37">
        <v>14</v>
      </c>
      <c r="D41" s="34">
        <v>52</v>
      </c>
      <c r="E41" s="37">
        <v>12</v>
      </c>
      <c r="F41" s="34">
        <v>6</v>
      </c>
      <c r="G41" s="34"/>
      <c r="H41" s="34">
        <v>2</v>
      </c>
      <c r="I41" s="34">
        <v>12</v>
      </c>
      <c r="J41" s="34"/>
      <c r="K41" s="34"/>
      <c r="L41" s="34"/>
      <c r="M41" s="34"/>
      <c r="N41" s="34"/>
      <c r="O41" s="34"/>
      <c r="P41" s="34"/>
      <c r="Q41" s="34"/>
      <c r="R41" s="2">
        <f t="shared" si="0"/>
        <v>98</v>
      </c>
      <c r="S41" s="30">
        <f>'Specifikace služeb'!C40</f>
        <v>36</v>
      </c>
      <c r="T41" s="7">
        <f t="shared" si="1"/>
        <v>3528</v>
      </c>
      <c r="U41" s="31">
        <v>21</v>
      </c>
      <c r="V41" s="20">
        <f t="shared" si="2"/>
        <v>4268.88</v>
      </c>
    </row>
    <row r="42" spans="1:22" x14ac:dyDescent="0.2">
      <c r="A42" s="34" t="s">
        <v>141</v>
      </c>
      <c r="B42" s="2" t="s">
        <v>129</v>
      </c>
      <c r="C42" s="37"/>
      <c r="D42" s="34"/>
      <c r="E42" s="37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2">
        <f t="shared" si="0"/>
        <v>0</v>
      </c>
      <c r="S42" s="30">
        <f>'Specifikace služeb'!C41</f>
        <v>48</v>
      </c>
      <c r="T42" s="7">
        <f t="shared" si="1"/>
        <v>0</v>
      </c>
      <c r="U42" s="31">
        <v>21</v>
      </c>
      <c r="V42" s="20">
        <f t="shared" si="2"/>
        <v>0</v>
      </c>
    </row>
    <row r="43" spans="1:22" x14ac:dyDescent="0.2">
      <c r="A43" s="34" t="s">
        <v>142</v>
      </c>
      <c r="B43" s="2" t="s">
        <v>129</v>
      </c>
      <c r="C43" s="37"/>
      <c r="D43" s="34"/>
      <c r="E43" s="37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>
        <v>1</v>
      </c>
      <c r="R43" s="2">
        <f t="shared" si="0"/>
        <v>1</v>
      </c>
      <c r="S43" s="30">
        <f>'Specifikace služeb'!C42</f>
        <v>7.2</v>
      </c>
      <c r="T43" s="7">
        <f t="shared" si="1"/>
        <v>7.2</v>
      </c>
      <c r="U43" s="31">
        <v>21</v>
      </c>
      <c r="V43" s="20">
        <f t="shared" si="2"/>
        <v>8.7119999999999997</v>
      </c>
    </row>
    <row r="44" spans="1:22" ht="25.5" x14ac:dyDescent="0.2">
      <c r="A44" s="68" t="s">
        <v>143</v>
      </c>
      <c r="B44" s="2" t="s">
        <v>103</v>
      </c>
      <c r="C44" s="37">
        <v>3</v>
      </c>
      <c r="D44" s="34">
        <v>1</v>
      </c>
      <c r="E44" s="37">
        <v>1</v>
      </c>
      <c r="F44" s="34">
        <v>1</v>
      </c>
      <c r="G44" s="34">
        <v>3</v>
      </c>
      <c r="H44" s="34">
        <v>2</v>
      </c>
      <c r="I44" s="34">
        <v>1</v>
      </c>
      <c r="J44" s="34"/>
      <c r="K44" s="34"/>
      <c r="L44" s="34"/>
      <c r="M44" s="34"/>
      <c r="N44" s="34"/>
      <c r="O44" s="34"/>
      <c r="P44" s="34"/>
      <c r="Q44" s="34"/>
      <c r="R44" s="2">
        <f t="shared" si="0"/>
        <v>12</v>
      </c>
      <c r="S44" s="30">
        <f>'Specifikace služeb'!C43</f>
        <v>36</v>
      </c>
      <c r="T44" s="7">
        <f t="shared" si="1"/>
        <v>432</v>
      </c>
      <c r="U44" s="31">
        <v>21</v>
      </c>
      <c r="V44" s="20">
        <f t="shared" si="2"/>
        <v>522.72</v>
      </c>
    </row>
    <row r="45" spans="1:22" x14ac:dyDescent="0.2">
      <c r="A45" s="53" t="s">
        <v>144</v>
      </c>
      <c r="B45" s="2" t="s">
        <v>103</v>
      </c>
      <c r="C45" s="37"/>
      <c r="D45" s="34"/>
      <c r="E45" s="37"/>
      <c r="F45" s="34"/>
      <c r="G45" s="34">
        <v>23</v>
      </c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2">
        <f t="shared" si="0"/>
        <v>23</v>
      </c>
      <c r="S45" s="30">
        <f>'Specifikace služeb'!C44</f>
        <v>30</v>
      </c>
      <c r="T45" s="7">
        <f t="shared" si="1"/>
        <v>690</v>
      </c>
      <c r="U45" s="31">
        <v>21</v>
      </c>
      <c r="V45" s="20">
        <f t="shared" si="2"/>
        <v>834.9</v>
      </c>
    </row>
    <row r="46" spans="1:22" x14ac:dyDescent="0.2">
      <c r="A46" s="19" t="s">
        <v>145</v>
      </c>
      <c r="B46" s="2" t="s">
        <v>103</v>
      </c>
      <c r="C46" s="37">
        <v>1</v>
      </c>
      <c r="D46" s="34"/>
      <c r="E46" s="37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2">
        <f t="shared" si="0"/>
        <v>1</v>
      </c>
      <c r="S46" s="30">
        <f>'Specifikace služeb'!C45</f>
        <v>36</v>
      </c>
      <c r="T46" s="7">
        <f t="shared" si="1"/>
        <v>36</v>
      </c>
      <c r="U46" s="31">
        <v>21</v>
      </c>
      <c r="V46" s="20">
        <f t="shared" si="2"/>
        <v>43.56</v>
      </c>
    </row>
    <row r="47" spans="1:22" x14ac:dyDescent="0.2">
      <c r="A47" s="19" t="s">
        <v>146</v>
      </c>
      <c r="B47" s="2" t="s">
        <v>103</v>
      </c>
      <c r="C47" s="37">
        <v>6</v>
      </c>
      <c r="D47" s="34"/>
      <c r="E47" s="37">
        <v>1</v>
      </c>
      <c r="F47" s="34"/>
      <c r="G47" s="34">
        <v>3</v>
      </c>
      <c r="H47" s="34">
        <v>3</v>
      </c>
      <c r="I47" s="34">
        <v>1</v>
      </c>
      <c r="J47" s="34"/>
      <c r="K47" s="34"/>
      <c r="L47" s="34"/>
      <c r="M47" s="34"/>
      <c r="N47" s="34"/>
      <c r="O47" s="34"/>
      <c r="P47" s="34"/>
      <c r="Q47" s="34"/>
      <c r="R47" s="2">
        <f t="shared" si="0"/>
        <v>14</v>
      </c>
      <c r="S47" s="30">
        <f>'Specifikace služeb'!C46</f>
        <v>48</v>
      </c>
      <c r="T47" s="7">
        <f t="shared" si="1"/>
        <v>672</v>
      </c>
      <c r="U47" s="31">
        <v>21</v>
      </c>
      <c r="V47" s="20">
        <f t="shared" si="2"/>
        <v>813.12</v>
      </c>
    </row>
    <row r="48" spans="1:22" x14ac:dyDescent="0.2">
      <c r="A48" s="19" t="s">
        <v>147</v>
      </c>
      <c r="B48" s="2" t="s">
        <v>103</v>
      </c>
      <c r="C48" s="37"/>
      <c r="D48" s="34"/>
      <c r="E48" s="3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2">
        <f t="shared" si="0"/>
        <v>0</v>
      </c>
      <c r="S48" s="30">
        <f>'Specifikace služeb'!C47</f>
        <v>66</v>
      </c>
      <c r="T48" s="7">
        <f t="shared" si="1"/>
        <v>0</v>
      </c>
      <c r="U48" s="31">
        <v>21</v>
      </c>
      <c r="V48" s="20">
        <f t="shared" si="2"/>
        <v>0</v>
      </c>
    </row>
    <row r="49" spans="1:22" x14ac:dyDescent="0.2">
      <c r="A49" s="19" t="s">
        <v>148</v>
      </c>
      <c r="B49" s="2" t="s">
        <v>103</v>
      </c>
      <c r="C49" s="37"/>
      <c r="D49" s="34">
        <v>5</v>
      </c>
      <c r="E49" s="37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2">
        <f t="shared" si="0"/>
        <v>5</v>
      </c>
      <c r="S49" s="30">
        <f>'Specifikace služeb'!C48</f>
        <v>54</v>
      </c>
      <c r="T49" s="7">
        <f t="shared" si="1"/>
        <v>270</v>
      </c>
      <c r="U49" s="31">
        <v>21</v>
      </c>
      <c r="V49" s="20">
        <f t="shared" si="2"/>
        <v>326.7</v>
      </c>
    </row>
    <row r="50" spans="1:22" x14ac:dyDescent="0.2">
      <c r="A50" s="19" t="s">
        <v>149</v>
      </c>
      <c r="B50" s="2" t="s">
        <v>103</v>
      </c>
      <c r="C50" s="37"/>
      <c r="D50" s="34"/>
      <c r="E50" s="37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2">
        <f t="shared" si="0"/>
        <v>0</v>
      </c>
      <c r="S50" s="30">
        <f>'Specifikace služeb'!C49</f>
        <v>78</v>
      </c>
      <c r="T50" s="7">
        <f t="shared" si="1"/>
        <v>0</v>
      </c>
      <c r="U50" s="31">
        <v>21</v>
      </c>
      <c r="V50" s="20">
        <f t="shared" si="2"/>
        <v>0</v>
      </c>
    </row>
    <row r="51" spans="1:22" x14ac:dyDescent="0.2">
      <c r="A51" s="19" t="s">
        <v>150</v>
      </c>
      <c r="B51" s="2" t="s">
        <v>103</v>
      </c>
      <c r="C51" s="37">
        <v>8</v>
      </c>
      <c r="D51" s="34"/>
      <c r="E51" s="37"/>
      <c r="F51" s="34"/>
      <c r="G51" s="34"/>
      <c r="H51" s="34">
        <v>1</v>
      </c>
      <c r="I51" s="34"/>
      <c r="J51" s="34"/>
      <c r="K51" s="34"/>
      <c r="L51" s="34"/>
      <c r="M51" s="34"/>
      <c r="N51" s="34"/>
      <c r="O51" s="34"/>
      <c r="P51" s="34"/>
      <c r="Q51" s="34"/>
      <c r="R51" s="2">
        <f t="shared" si="0"/>
        <v>9</v>
      </c>
      <c r="S51" s="30">
        <f>'Specifikace služeb'!C50</f>
        <v>24</v>
      </c>
      <c r="T51" s="7">
        <f t="shared" si="1"/>
        <v>216</v>
      </c>
      <c r="U51" s="31">
        <v>21</v>
      </c>
      <c r="V51" s="20">
        <f t="shared" si="2"/>
        <v>261.36</v>
      </c>
    </row>
    <row r="52" spans="1:22" x14ac:dyDescent="0.2">
      <c r="A52" s="19" t="s">
        <v>151</v>
      </c>
      <c r="B52" s="2" t="s">
        <v>103</v>
      </c>
      <c r="C52" s="37"/>
      <c r="D52" s="34"/>
      <c r="E52" s="37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2">
        <f t="shared" si="0"/>
        <v>0</v>
      </c>
      <c r="S52" s="30">
        <f>'Specifikace služeb'!C51</f>
        <v>72</v>
      </c>
      <c r="T52" s="7">
        <f t="shared" si="1"/>
        <v>0</v>
      </c>
      <c r="U52" s="31">
        <v>21</v>
      </c>
      <c r="V52" s="20">
        <f t="shared" si="2"/>
        <v>0</v>
      </c>
    </row>
    <row r="53" spans="1:22" x14ac:dyDescent="0.2">
      <c r="A53" s="19" t="s">
        <v>152</v>
      </c>
      <c r="B53" s="2" t="s">
        <v>103</v>
      </c>
      <c r="C53" s="37"/>
      <c r="D53" s="34"/>
      <c r="E53" s="37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>
        <v>2</v>
      </c>
      <c r="R53" s="2">
        <f t="shared" si="0"/>
        <v>2</v>
      </c>
      <c r="S53" s="30">
        <f>'Specifikace služeb'!C52</f>
        <v>42</v>
      </c>
      <c r="T53" s="7">
        <f t="shared" si="1"/>
        <v>84</v>
      </c>
      <c r="U53" s="31">
        <v>21</v>
      </c>
      <c r="V53" s="20">
        <f t="shared" si="2"/>
        <v>101.64</v>
      </c>
    </row>
    <row r="54" spans="1:22" x14ac:dyDescent="0.2">
      <c r="A54" s="19" t="s">
        <v>153</v>
      </c>
      <c r="B54" s="2" t="s">
        <v>103</v>
      </c>
      <c r="C54" s="37"/>
      <c r="D54" s="34">
        <v>1</v>
      </c>
      <c r="E54" s="37">
        <v>1</v>
      </c>
      <c r="F54" s="34"/>
      <c r="G54" s="34"/>
      <c r="H54" s="34">
        <v>1</v>
      </c>
      <c r="I54" s="34">
        <v>1</v>
      </c>
      <c r="J54" s="34">
        <v>2</v>
      </c>
      <c r="K54" s="34">
        <v>5</v>
      </c>
      <c r="L54" s="34">
        <v>5</v>
      </c>
      <c r="M54" s="34">
        <v>5</v>
      </c>
      <c r="N54" s="34">
        <v>2</v>
      </c>
      <c r="O54" s="34"/>
      <c r="P54" s="34"/>
      <c r="Q54" s="34"/>
      <c r="R54" s="2">
        <f t="shared" si="0"/>
        <v>23</v>
      </c>
      <c r="S54" s="30">
        <f>'Specifikace služeb'!C53</f>
        <v>36</v>
      </c>
      <c r="T54" s="7">
        <f t="shared" si="1"/>
        <v>828</v>
      </c>
      <c r="U54" s="31">
        <v>21</v>
      </c>
      <c r="V54" s="20">
        <f t="shared" si="2"/>
        <v>1001.88</v>
      </c>
    </row>
    <row r="55" spans="1:22" x14ac:dyDescent="0.2">
      <c r="A55" s="19" t="s">
        <v>154</v>
      </c>
      <c r="B55" s="2" t="s">
        <v>103</v>
      </c>
      <c r="C55" s="37"/>
      <c r="D55" s="34"/>
      <c r="E55" s="37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2">
        <f t="shared" si="0"/>
        <v>0</v>
      </c>
      <c r="S55" s="30">
        <f>'Specifikace služeb'!C54</f>
        <v>192</v>
      </c>
      <c r="T55" s="7">
        <f t="shared" si="1"/>
        <v>0</v>
      </c>
      <c r="U55" s="31">
        <v>21</v>
      </c>
      <c r="V55" s="20">
        <f t="shared" si="2"/>
        <v>0</v>
      </c>
    </row>
    <row r="56" spans="1:22" x14ac:dyDescent="0.2">
      <c r="A56" s="19" t="s">
        <v>155</v>
      </c>
      <c r="B56" s="2" t="s">
        <v>103</v>
      </c>
      <c r="C56" s="37"/>
      <c r="D56" s="34"/>
      <c r="E56" s="37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2">
        <f t="shared" si="0"/>
        <v>0</v>
      </c>
      <c r="S56" s="30">
        <f>'Specifikace služeb'!C55</f>
        <v>48</v>
      </c>
      <c r="T56" s="7">
        <f t="shared" si="1"/>
        <v>0</v>
      </c>
      <c r="U56" s="31">
        <v>21</v>
      </c>
      <c r="V56" s="20">
        <f t="shared" si="2"/>
        <v>0</v>
      </c>
    </row>
    <row r="57" spans="1:22" ht="25.5" x14ac:dyDescent="0.2">
      <c r="A57" s="64" t="s">
        <v>156</v>
      </c>
      <c r="B57" s="2" t="s">
        <v>103</v>
      </c>
      <c r="C57" s="37"/>
      <c r="D57" s="34"/>
      <c r="E57" s="37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2">
        <f t="shared" si="0"/>
        <v>0</v>
      </c>
      <c r="S57" s="30">
        <f>'Specifikace služeb'!C56</f>
        <v>48</v>
      </c>
      <c r="T57" s="7">
        <f t="shared" si="1"/>
        <v>0</v>
      </c>
      <c r="U57" s="31">
        <v>21</v>
      </c>
      <c r="V57" s="20">
        <f t="shared" si="2"/>
        <v>0</v>
      </c>
    </row>
    <row r="58" spans="1:22" x14ac:dyDescent="0.2">
      <c r="A58" s="19" t="s">
        <v>158</v>
      </c>
      <c r="B58" s="2" t="s">
        <v>103</v>
      </c>
      <c r="C58" s="24"/>
      <c r="D58" s="24"/>
      <c r="E58" s="34"/>
      <c r="F58" s="24"/>
      <c r="G58" s="24"/>
      <c r="H58" s="34"/>
      <c r="I58" s="24"/>
      <c r="J58" s="24"/>
      <c r="K58" s="24"/>
      <c r="L58" s="24"/>
      <c r="M58" s="24"/>
      <c r="N58" s="24"/>
      <c r="O58" s="24"/>
      <c r="P58" s="34">
        <v>25</v>
      </c>
      <c r="Q58" s="2"/>
      <c r="R58" s="2">
        <f t="shared" si="0"/>
        <v>25</v>
      </c>
      <c r="S58" s="30">
        <f>'Specifikace služeb'!C58</f>
        <v>100</v>
      </c>
      <c r="T58" s="7">
        <f t="shared" si="1"/>
        <v>2500</v>
      </c>
      <c r="U58" s="31">
        <v>21</v>
      </c>
      <c r="V58" s="20">
        <f t="shared" si="2"/>
        <v>3025</v>
      </c>
    </row>
    <row r="59" spans="1:22" x14ac:dyDescent="0.2">
      <c r="A59" s="19" t="s">
        <v>159</v>
      </c>
      <c r="B59" s="2" t="s">
        <v>103</v>
      </c>
      <c r="C59" s="24"/>
      <c r="D59" s="24"/>
      <c r="E59" s="34"/>
      <c r="F59" s="24"/>
      <c r="G59" s="24"/>
      <c r="H59" s="34"/>
      <c r="I59" s="24"/>
      <c r="J59" s="24"/>
      <c r="K59" s="24"/>
      <c r="L59" s="24"/>
      <c r="M59" s="24"/>
      <c r="N59" s="24"/>
      <c r="O59" s="24">
        <v>3</v>
      </c>
      <c r="P59" s="34">
        <v>13</v>
      </c>
      <c r="Q59" s="2"/>
      <c r="R59" s="2">
        <f t="shared" si="0"/>
        <v>16</v>
      </c>
      <c r="S59" s="30">
        <f>'Specifikace služeb'!C59</f>
        <v>500</v>
      </c>
      <c r="T59" s="7">
        <f t="shared" si="1"/>
        <v>8000</v>
      </c>
      <c r="U59" s="31">
        <v>21</v>
      </c>
      <c r="V59" s="20">
        <f t="shared" si="2"/>
        <v>9680</v>
      </c>
    </row>
    <row r="60" spans="1:22" x14ac:dyDescent="0.2">
      <c r="A60" s="19" t="s">
        <v>160</v>
      </c>
      <c r="B60" s="2" t="s">
        <v>103</v>
      </c>
      <c r="C60" s="24"/>
      <c r="D60" s="24"/>
      <c r="E60" s="34"/>
      <c r="F60" s="24"/>
      <c r="G60" s="24"/>
      <c r="H60" s="34"/>
      <c r="I60" s="24"/>
      <c r="J60" s="24"/>
      <c r="K60" s="24"/>
      <c r="L60" s="24"/>
      <c r="M60" s="24"/>
      <c r="N60" s="24"/>
      <c r="O60" s="24"/>
      <c r="P60" s="34">
        <v>32</v>
      </c>
      <c r="Q60" s="2"/>
      <c r="R60" s="2">
        <f t="shared" si="0"/>
        <v>32</v>
      </c>
      <c r="S60" s="30">
        <f>'Specifikace služeb'!C60</f>
        <v>30</v>
      </c>
      <c r="T60" s="7">
        <f t="shared" si="1"/>
        <v>960</v>
      </c>
      <c r="U60" s="31">
        <v>21</v>
      </c>
      <c r="V60" s="20">
        <f t="shared" si="2"/>
        <v>1161.5999999999999</v>
      </c>
    </row>
    <row r="61" spans="1:22" x14ac:dyDescent="0.2">
      <c r="A61" s="19" t="s">
        <v>161</v>
      </c>
      <c r="B61" s="45" t="s">
        <v>103</v>
      </c>
      <c r="C61" s="24"/>
      <c r="D61" s="24"/>
      <c r="E61" s="3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34">
        <v>17</v>
      </c>
      <c r="Q61" s="2"/>
      <c r="R61" s="2">
        <f t="shared" si="0"/>
        <v>17</v>
      </c>
      <c r="S61" s="30">
        <f>'Specifikace služeb'!C61</f>
        <v>50</v>
      </c>
      <c r="T61" s="7">
        <f t="shared" si="1"/>
        <v>850</v>
      </c>
      <c r="U61" s="31">
        <v>21</v>
      </c>
      <c r="V61" s="20">
        <f t="shared" si="2"/>
        <v>1028.5</v>
      </c>
    </row>
    <row r="62" spans="1:22" x14ac:dyDescent="0.2">
      <c r="A62" s="19" t="s">
        <v>162</v>
      </c>
      <c r="B62" s="2" t="s">
        <v>103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34">
        <v>66</v>
      </c>
      <c r="Q62" s="2"/>
      <c r="R62" s="2">
        <f>SUM(C62:Q62)</f>
        <v>66</v>
      </c>
      <c r="S62" s="30">
        <f>'Specifikace služeb'!C62</f>
        <v>55</v>
      </c>
      <c r="T62" s="7">
        <f>R62*S62</f>
        <v>3630</v>
      </c>
      <c r="U62" s="31">
        <v>21</v>
      </c>
      <c r="V62" s="20">
        <f>T62*(100+U62)/100</f>
        <v>4392.3</v>
      </c>
    </row>
    <row r="63" spans="1:22" x14ac:dyDescent="0.2">
      <c r="A63" s="19" t="s">
        <v>163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34">
        <v>18</v>
      </c>
      <c r="Q63" s="2"/>
      <c r="R63" s="2">
        <f>SUM(C63:Q63)</f>
        <v>18</v>
      </c>
      <c r="S63" s="30">
        <f>'Specifikace služeb'!C63</f>
        <v>152</v>
      </c>
      <c r="T63" s="7">
        <f>R63*S63</f>
        <v>2736</v>
      </c>
      <c r="U63" s="31">
        <v>21</v>
      </c>
      <c r="V63" s="20">
        <f>T63*(100+U63)/100</f>
        <v>3310.56</v>
      </c>
    </row>
    <row r="64" spans="1:22" ht="16.5" hidden="1" thickBot="1" x14ac:dyDescent="0.3">
      <c r="A64" s="9" t="s">
        <v>202</v>
      </c>
      <c r="B64" s="80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5"/>
      <c r="O64" s="85"/>
      <c r="P64" s="60"/>
      <c r="Q64" s="60"/>
      <c r="R64" s="60"/>
      <c r="S64" s="12"/>
      <c r="T64" s="13">
        <f>SUM(T4:T63)</f>
        <v>60289.599999999991</v>
      </c>
      <c r="U64" s="29"/>
      <c r="V64" s="13">
        <f>SUM(V4:V63)</f>
        <v>72950.415999999983</v>
      </c>
    </row>
    <row r="65" spans="4:4" x14ac:dyDescent="0.2">
      <c r="D65" s="27"/>
    </row>
  </sheetData>
  <pageMargins left="0.7" right="0.7" top="0.78740157499999996" bottom="0.78740157499999996" header="0.3" footer="0.3"/>
  <pageSetup paperSize="8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W65"/>
  <sheetViews>
    <sheetView workbookViewId="0">
      <selection activeCell="I34" sqref="I34"/>
    </sheetView>
  </sheetViews>
  <sheetFormatPr defaultRowHeight="12.75" x14ac:dyDescent="0.2"/>
  <cols>
    <col min="1" max="1" width="60.7109375" style="1" customWidth="1"/>
    <col min="2" max="2" width="9.42578125" style="1" customWidth="1"/>
    <col min="3" max="3" width="9.5703125" style="22" customWidth="1"/>
    <col min="4" max="4" width="10.5703125" style="22" customWidth="1"/>
    <col min="5" max="8" width="9.5703125" style="22" customWidth="1"/>
    <col min="9" max="9" width="11.7109375" style="22" customWidth="1"/>
    <col min="10" max="16" width="9.5703125" style="22" customWidth="1"/>
    <col min="17" max="18" width="7.140625" style="1" customWidth="1"/>
    <col min="19" max="19" width="11.140625" style="1" customWidth="1"/>
    <col min="20" max="23" width="9.140625" style="1" hidden="1" customWidth="1"/>
    <col min="24" max="16384" width="9.140625" style="1"/>
  </cols>
  <sheetData>
    <row r="1" spans="1:23" s="22" customFormat="1" ht="65.25" thickBot="1" x14ac:dyDescent="0.3">
      <c r="A1" s="8" t="s">
        <v>328</v>
      </c>
      <c r="C1" s="72" t="s">
        <v>299</v>
      </c>
      <c r="D1" s="72" t="s">
        <v>329</v>
      </c>
      <c r="E1" s="72" t="s">
        <v>330</v>
      </c>
      <c r="F1" s="72" t="s">
        <v>26</v>
      </c>
      <c r="G1" s="72" t="s">
        <v>331</v>
      </c>
      <c r="H1" s="72" t="s">
        <v>302</v>
      </c>
      <c r="I1" s="72" t="s">
        <v>332</v>
      </c>
      <c r="J1" s="72" t="s">
        <v>333</v>
      </c>
      <c r="K1" s="72" t="s">
        <v>334</v>
      </c>
      <c r="L1" s="72" t="s">
        <v>335</v>
      </c>
      <c r="M1" s="72" t="s">
        <v>336</v>
      </c>
      <c r="N1" s="72" t="s">
        <v>337</v>
      </c>
      <c r="O1" s="72" t="s">
        <v>263</v>
      </c>
      <c r="P1" s="72" t="s">
        <v>221</v>
      </c>
      <c r="Q1" s="73" t="s">
        <v>296</v>
      </c>
      <c r="R1" s="72" t="s">
        <v>236</v>
      </c>
    </row>
    <row r="2" spans="1:23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71" t="s">
        <v>186</v>
      </c>
      <c r="H2" s="71" t="s">
        <v>186</v>
      </c>
      <c r="I2" s="71" t="s">
        <v>186</v>
      </c>
      <c r="J2" s="71" t="s">
        <v>186</v>
      </c>
      <c r="K2" s="71" t="s">
        <v>186</v>
      </c>
      <c r="L2" s="71" t="s">
        <v>186</v>
      </c>
      <c r="M2" s="71" t="s">
        <v>186</v>
      </c>
      <c r="N2" s="71" t="s">
        <v>186</v>
      </c>
      <c r="O2" s="71" t="s">
        <v>186</v>
      </c>
      <c r="P2" s="71" t="s">
        <v>186</v>
      </c>
      <c r="Q2" s="36" t="s">
        <v>186</v>
      </c>
      <c r="R2" s="36" t="s">
        <v>186</v>
      </c>
      <c r="S2" s="15" t="s">
        <v>187</v>
      </c>
      <c r="T2" s="15" t="s">
        <v>188</v>
      </c>
      <c r="U2" s="15" t="s">
        <v>189</v>
      </c>
      <c r="V2" s="28" t="s">
        <v>190</v>
      </c>
      <c r="W2" s="16" t="s">
        <v>191</v>
      </c>
    </row>
    <row r="3" spans="1:23" x14ac:dyDescent="0.2">
      <c r="A3" s="17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  <c r="S3" s="4"/>
      <c r="T3" s="4"/>
      <c r="U3" s="6"/>
      <c r="V3" s="6"/>
      <c r="W3" s="18"/>
    </row>
    <row r="4" spans="1:23" x14ac:dyDescent="0.2">
      <c r="A4" s="19" t="s">
        <v>102</v>
      </c>
      <c r="B4" s="2" t="s">
        <v>103</v>
      </c>
      <c r="C4" s="2"/>
      <c r="D4" s="2">
        <v>1</v>
      </c>
      <c r="E4" s="2"/>
      <c r="F4" s="2">
        <v>3</v>
      </c>
      <c r="G4" s="2"/>
      <c r="H4" s="2"/>
      <c r="I4" s="2"/>
      <c r="J4" s="2"/>
      <c r="K4" s="2"/>
      <c r="L4" s="33"/>
      <c r="M4" s="2">
        <v>2</v>
      </c>
      <c r="N4" s="2">
        <v>1</v>
      </c>
      <c r="O4" s="2">
        <v>1</v>
      </c>
      <c r="P4" s="2"/>
      <c r="Q4" s="33"/>
      <c r="R4" s="2">
        <v>3</v>
      </c>
      <c r="S4" s="2">
        <f>SUM(C4:R4)</f>
        <v>11</v>
      </c>
      <c r="T4" s="30">
        <f>'Specifikace služeb'!C3</f>
        <v>98.4</v>
      </c>
      <c r="U4" s="7">
        <f>S4*T4</f>
        <v>1082.4000000000001</v>
      </c>
      <c r="V4" s="31">
        <v>21</v>
      </c>
      <c r="W4" s="20">
        <f>U4*(100+V4)/100</f>
        <v>1309.7040000000002</v>
      </c>
    </row>
    <row r="5" spans="1:23" x14ac:dyDescent="0.2">
      <c r="A5" s="19" t="s">
        <v>104</v>
      </c>
      <c r="B5" s="2" t="s">
        <v>105</v>
      </c>
      <c r="C5" s="2">
        <v>2</v>
      </c>
      <c r="D5" s="2">
        <v>6</v>
      </c>
      <c r="E5" s="2"/>
      <c r="F5" s="2">
        <v>2</v>
      </c>
      <c r="G5" s="2">
        <v>2</v>
      </c>
      <c r="H5" s="2">
        <v>1</v>
      </c>
      <c r="I5" s="2"/>
      <c r="J5" s="2">
        <v>1</v>
      </c>
      <c r="K5" s="2">
        <v>1</v>
      </c>
      <c r="L5" s="34"/>
      <c r="M5" s="2">
        <v>2</v>
      </c>
      <c r="N5" s="2">
        <v>1</v>
      </c>
      <c r="O5" s="2"/>
      <c r="P5" s="2">
        <v>1</v>
      </c>
      <c r="Q5" s="34"/>
      <c r="R5" s="2">
        <v>2</v>
      </c>
      <c r="S5" s="2">
        <f t="shared" ref="S5:S61" si="0">SUM(C5:R5)</f>
        <v>21</v>
      </c>
      <c r="T5" s="30">
        <f>'Specifikace služeb'!C4</f>
        <v>114</v>
      </c>
      <c r="U5" s="7">
        <f t="shared" ref="U5:U61" si="1">S5*T5</f>
        <v>2394</v>
      </c>
      <c r="V5" s="31">
        <v>21</v>
      </c>
      <c r="W5" s="20">
        <f t="shared" ref="W5:W61" si="2">U5*(100+V5)/100</f>
        <v>2896.74</v>
      </c>
    </row>
    <row r="6" spans="1:23" x14ac:dyDescent="0.2">
      <c r="A6" s="19" t="s">
        <v>106</v>
      </c>
      <c r="B6" s="2" t="s">
        <v>105</v>
      </c>
      <c r="C6" s="2"/>
      <c r="D6" s="2"/>
      <c r="E6" s="2"/>
      <c r="F6" s="2"/>
      <c r="G6" s="2"/>
      <c r="H6" s="2"/>
      <c r="I6" s="2">
        <v>1</v>
      </c>
      <c r="J6" s="2"/>
      <c r="K6" s="2"/>
      <c r="L6" s="34"/>
      <c r="M6" s="2">
        <v>1</v>
      </c>
      <c r="N6" s="2">
        <v>1</v>
      </c>
      <c r="O6" s="2">
        <v>1</v>
      </c>
      <c r="P6" s="2"/>
      <c r="Q6" s="34"/>
      <c r="R6" s="2">
        <v>1</v>
      </c>
      <c r="S6" s="2">
        <f t="shared" si="0"/>
        <v>5</v>
      </c>
      <c r="T6" s="30">
        <f>'Specifikace služeb'!C5</f>
        <v>180</v>
      </c>
      <c r="U6" s="7">
        <f t="shared" si="1"/>
        <v>900</v>
      </c>
      <c r="V6" s="31">
        <v>21</v>
      </c>
      <c r="W6" s="20">
        <f t="shared" si="2"/>
        <v>1089</v>
      </c>
    </row>
    <row r="7" spans="1:23" x14ac:dyDescent="0.2">
      <c r="A7" s="19" t="s">
        <v>107</v>
      </c>
      <c r="B7" s="2" t="s">
        <v>105</v>
      </c>
      <c r="C7" s="2">
        <v>1</v>
      </c>
      <c r="D7" s="2">
        <v>1</v>
      </c>
      <c r="E7" s="2"/>
      <c r="F7" s="2"/>
      <c r="G7" s="2"/>
      <c r="H7" s="2"/>
      <c r="I7" s="2"/>
      <c r="J7" s="2"/>
      <c r="K7" s="2"/>
      <c r="L7" s="34"/>
      <c r="M7" s="2"/>
      <c r="N7" s="2"/>
      <c r="O7" s="2"/>
      <c r="P7" s="2"/>
      <c r="Q7" s="34"/>
      <c r="R7" s="2"/>
      <c r="S7" s="2">
        <f t="shared" si="0"/>
        <v>2</v>
      </c>
      <c r="T7" s="30">
        <f>'Specifikace služeb'!C6</f>
        <v>276</v>
      </c>
      <c r="U7" s="7">
        <f t="shared" si="1"/>
        <v>552</v>
      </c>
      <c r="V7" s="31">
        <v>21</v>
      </c>
      <c r="W7" s="20">
        <f t="shared" si="2"/>
        <v>667.92</v>
      </c>
    </row>
    <row r="8" spans="1:23" x14ac:dyDescent="0.2">
      <c r="A8" s="19" t="s">
        <v>108</v>
      </c>
      <c r="B8" s="2" t="s">
        <v>103</v>
      </c>
      <c r="C8" s="2"/>
      <c r="D8" s="2"/>
      <c r="E8" s="2"/>
      <c r="F8" s="2"/>
      <c r="G8" s="2"/>
      <c r="H8" s="2"/>
      <c r="I8" s="2"/>
      <c r="J8" s="2"/>
      <c r="K8" s="2"/>
      <c r="L8" s="34"/>
      <c r="M8" s="2"/>
      <c r="N8" s="2"/>
      <c r="O8" s="2">
        <v>1</v>
      </c>
      <c r="P8" s="2"/>
      <c r="Q8" s="34"/>
      <c r="R8" s="2"/>
      <c r="S8" s="2">
        <f t="shared" si="0"/>
        <v>1</v>
      </c>
      <c r="T8" s="30">
        <f>'Specifikace služeb'!C7</f>
        <v>108</v>
      </c>
      <c r="U8" s="7">
        <f t="shared" si="1"/>
        <v>108</v>
      </c>
      <c r="V8" s="31">
        <v>21</v>
      </c>
      <c r="W8" s="20">
        <f t="shared" si="2"/>
        <v>130.68</v>
      </c>
    </row>
    <row r="9" spans="1:23" x14ac:dyDescent="0.2">
      <c r="A9" s="19" t="s">
        <v>109</v>
      </c>
      <c r="B9" s="2" t="s">
        <v>103</v>
      </c>
      <c r="C9" s="2"/>
      <c r="D9" s="2"/>
      <c r="E9" s="2"/>
      <c r="F9" s="2"/>
      <c r="G9" s="2"/>
      <c r="H9" s="2"/>
      <c r="I9" s="2"/>
      <c r="J9" s="2"/>
      <c r="K9" s="2">
        <v>1</v>
      </c>
      <c r="L9" s="34"/>
      <c r="M9" s="2"/>
      <c r="N9" s="2"/>
      <c r="O9" s="2"/>
      <c r="P9" s="2"/>
      <c r="Q9" s="34"/>
      <c r="R9" s="2"/>
      <c r="S9" s="2">
        <f t="shared" si="0"/>
        <v>1</v>
      </c>
      <c r="T9" s="30">
        <f>'Specifikace služeb'!C8</f>
        <v>222</v>
      </c>
      <c r="U9" s="7">
        <f t="shared" si="1"/>
        <v>222</v>
      </c>
      <c r="V9" s="31">
        <v>21</v>
      </c>
      <c r="W9" s="20">
        <f t="shared" si="2"/>
        <v>268.62</v>
      </c>
    </row>
    <row r="10" spans="1:23" x14ac:dyDescent="0.2">
      <c r="A10" s="19" t="s">
        <v>110</v>
      </c>
      <c r="B10" s="2" t="s">
        <v>103</v>
      </c>
      <c r="C10" s="2"/>
      <c r="D10" s="2"/>
      <c r="E10" s="2"/>
      <c r="F10" s="2"/>
      <c r="G10" s="2"/>
      <c r="H10" s="2"/>
      <c r="I10" s="2"/>
      <c r="J10" s="2"/>
      <c r="K10" s="2"/>
      <c r="L10" s="34"/>
      <c r="M10" s="2"/>
      <c r="N10" s="2"/>
      <c r="O10" s="2"/>
      <c r="P10" s="2"/>
      <c r="Q10" s="34"/>
      <c r="R10" s="2"/>
      <c r="S10" s="2">
        <f t="shared" si="0"/>
        <v>0</v>
      </c>
      <c r="T10" s="30">
        <f>'Specifikace služeb'!C9</f>
        <v>420</v>
      </c>
      <c r="U10" s="7">
        <f t="shared" si="1"/>
        <v>0</v>
      </c>
      <c r="V10" s="31">
        <v>21</v>
      </c>
      <c r="W10" s="20">
        <f t="shared" si="2"/>
        <v>0</v>
      </c>
    </row>
    <row r="11" spans="1:23" x14ac:dyDescent="0.2">
      <c r="A11" s="19" t="s">
        <v>111</v>
      </c>
      <c r="B11" s="2" t="s">
        <v>112</v>
      </c>
      <c r="C11" s="2"/>
      <c r="D11" s="2">
        <v>7</v>
      </c>
      <c r="E11" s="2"/>
      <c r="F11" s="2"/>
      <c r="G11" s="2"/>
      <c r="H11" s="2"/>
      <c r="I11" s="2"/>
      <c r="J11" s="2"/>
      <c r="K11" s="2">
        <v>1</v>
      </c>
      <c r="L11" s="34"/>
      <c r="M11" s="2"/>
      <c r="N11" s="2">
        <v>12</v>
      </c>
      <c r="O11" s="2">
        <v>2</v>
      </c>
      <c r="P11" s="2"/>
      <c r="Q11" s="34"/>
      <c r="R11" s="2"/>
      <c r="S11" s="2">
        <f t="shared" si="0"/>
        <v>22</v>
      </c>
      <c r="T11" s="30">
        <f>'Specifikace služeb'!C10</f>
        <v>38.4</v>
      </c>
      <c r="U11" s="7">
        <f t="shared" si="1"/>
        <v>844.8</v>
      </c>
      <c r="V11" s="31">
        <v>21</v>
      </c>
      <c r="W11" s="20">
        <f t="shared" si="2"/>
        <v>1022.2079999999999</v>
      </c>
    </row>
    <row r="12" spans="1:23" x14ac:dyDescent="0.2">
      <c r="A12" s="19" t="s">
        <v>113</v>
      </c>
      <c r="B12" s="2" t="s">
        <v>112</v>
      </c>
      <c r="C12" s="2">
        <v>48</v>
      </c>
      <c r="D12" s="2">
        <v>10</v>
      </c>
      <c r="E12" s="2"/>
      <c r="F12" s="2"/>
      <c r="G12" s="2"/>
      <c r="H12" s="2"/>
      <c r="I12" s="2">
        <v>23</v>
      </c>
      <c r="J12" s="2"/>
      <c r="K12" s="2"/>
      <c r="L12" s="34"/>
      <c r="M12" s="2">
        <v>23</v>
      </c>
      <c r="N12" s="2"/>
      <c r="O12" s="2"/>
      <c r="P12" s="2"/>
      <c r="Q12" s="34"/>
      <c r="R12" s="2"/>
      <c r="S12" s="2">
        <f t="shared" si="0"/>
        <v>104</v>
      </c>
      <c r="T12" s="30">
        <f>'Specifikace služeb'!C11</f>
        <v>40.799999999999997</v>
      </c>
      <c r="U12" s="7">
        <f t="shared" si="1"/>
        <v>4243.2</v>
      </c>
      <c r="V12" s="31">
        <v>21</v>
      </c>
      <c r="W12" s="20">
        <f t="shared" si="2"/>
        <v>5134.2719999999999</v>
      </c>
    </row>
    <row r="13" spans="1:23" x14ac:dyDescent="0.2">
      <c r="A13" s="19" t="s">
        <v>114</v>
      </c>
      <c r="B13" s="2" t="s">
        <v>112</v>
      </c>
      <c r="C13" s="2"/>
      <c r="D13" s="2"/>
      <c r="E13" s="2"/>
      <c r="F13" s="2"/>
      <c r="G13" s="2"/>
      <c r="H13" s="2"/>
      <c r="I13" s="2"/>
      <c r="J13" s="2"/>
      <c r="K13" s="2"/>
      <c r="L13" s="34"/>
      <c r="M13" s="2"/>
      <c r="N13" s="2"/>
      <c r="O13" s="2"/>
      <c r="P13" s="2"/>
      <c r="Q13" s="34"/>
      <c r="R13" s="2"/>
      <c r="S13" s="2">
        <f t="shared" si="0"/>
        <v>0</v>
      </c>
      <c r="T13" s="30">
        <f>'Specifikace služeb'!C12</f>
        <v>43.2</v>
      </c>
      <c r="U13" s="7">
        <f t="shared" si="1"/>
        <v>0</v>
      </c>
      <c r="V13" s="31">
        <v>21</v>
      </c>
      <c r="W13" s="20">
        <f t="shared" si="2"/>
        <v>0</v>
      </c>
    </row>
    <row r="14" spans="1:23" x14ac:dyDescent="0.2">
      <c r="A14" s="19" t="s">
        <v>115</v>
      </c>
      <c r="B14" s="2" t="s">
        <v>112</v>
      </c>
      <c r="C14" s="2">
        <v>14</v>
      </c>
      <c r="D14" s="2">
        <v>1</v>
      </c>
      <c r="E14" s="2"/>
      <c r="F14" s="2">
        <v>15</v>
      </c>
      <c r="G14" s="2">
        <v>17</v>
      </c>
      <c r="H14" s="2">
        <v>12</v>
      </c>
      <c r="I14" s="2">
        <v>10</v>
      </c>
      <c r="J14" s="2">
        <v>1</v>
      </c>
      <c r="K14" s="2">
        <v>3</v>
      </c>
      <c r="L14" s="34"/>
      <c r="M14" s="2">
        <v>1</v>
      </c>
      <c r="N14" s="2">
        <v>1</v>
      </c>
      <c r="O14" s="2">
        <v>2</v>
      </c>
      <c r="P14" s="2">
        <v>2</v>
      </c>
      <c r="Q14" s="34"/>
      <c r="R14" s="2">
        <v>4</v>
      </c>
      <c r="S14" s="2">
        <f t="shared" si="0"/>
        <v>83</v>
      </c>
      <c r="T14" s="30">
        <f>'Specifikace služeb'!C13</f>
        <v>42</v>
      </c>
      <c r="U14" s="7">
        <f t="shared" si="1"/>
        <v>3486</v>
      </c>
      <c r="V14" s="31">
        <v>21</v>
      </c>
      <c r="W14" s="20">
        <f t="shared" si="2"/>
        <v>4218.0600000000004</v>
      </c>
    </row>
    <row r="15" spans="1:23" x14ac:dyDescent="0.2">
      <c r="A15" s="19" t="s">
        <v>113</v>
      </c>
      <c r="B15" s="2" t="s">
        <v>112</v>
      </c>
      <c r="C15" s="2">
        <v>7</v>
      </c>
      <c r="D15" s="2"/>
      <c r="E15" s="2"/>
      <c r="F15" s="2"/>
      <c r="G15" s="2"/>
      <c r="H15" s="2"/>
      <c r="I15" s="2"/>
      <c r="J15" s="2"/>
      <c r="K15" s="2">
        <v>2</v>
      </c>
      <c r="L15" s="34"/>
      <c r="M15" s="2"/>
      <c r="N15" s="2"/>
      <c r="O15" s="2"/>
      <c r="P15" s="2"/>
      <c r="Q15" s="34"/>
      <c r="R15" s="2">
        <v>2</v>
      </c>
      <c r="S15" s="2">
        <f t="shared" si="0"/>
        <v>11</v>
      </c>
      <c r="T15" s="30">
        <f>'Specifikace služeb'!C14</f>
        <v>45.6</v>
      </c>
      <c r="U15" s="7">
        <f t="shared" si="1"/>
        <v>501.6</v>
      </c>
      <c r="V15" s="31">
        <v>21</v>
      </c>
      <c r="W15" s="20">
        <f t="shared" si="2"/>
        <v>606.93600000000004</v>
      </c>
    </row>
    <row r="16" spans="1:23" x14ac:dyDescent="0.2">
      <c r="A16" s="19" t="s">
        <v>114</v>
      </c>
      <c r="B16" s="2" t="s">
        <v>112</v>
      </c>
      <c r="C16" s="2"/>
      <c r="D16" s="2"/>
      <c r="E16" s="2"/>
      <c r="F16" s="2"/>
      <c r="G16" s="2"/>
      <c r="H16" s="2"/>
      <c r="I16" s="2"/>
      <c r="J16" s="2"/>
      <c r="K16" s="2"/>
      <c r="L16" s="34"/>
      <c r="M16" s="2"/>
      <c r="N16" s="2"/>
      <c r="O16" s="2"/>
      <c r="P16" s="2"/>
      <c r="Q16" s="34"/>
      <c r="R16" s="2"/>
      <c r="S16" s="2">
        <f t="shared" si="0"/>
        <v>0</v>
      </c>
      <c r="T16" s="30">
        <f>'Specifikace služeb'!C15</f>
        <v>49.2</v>
      </c>
      <c r="U16" s="7">
        <f t="shared" si="1"/>
        <v>0</v>
      </c>
      <c r="V16" s="31">
        <v>21</v>
      </c>
      <c r="W16" s="20">
        <f t="shared" si="2"/>
        <v>0</v>
      </c>
    </row>
    <row r="17" spans="1:23" x14ac:dyDescent="0.2">
      <c r="A17" s="19" t="s">
        <v>116</v>
      </c>
      <c r="B17" s="2" t="s">
        <v>103</v>
      </c>
      <c r="C17" s="2">
        <v>56</v>
      </c>
      <c r="D17" s="2">
        <v>38</v>
      </c>
      <c r="E17" s="2"/>
      <c r="F17" s="2"/>
      <c r="G17" s="2">
        <v>10</v>
      </c>
      <c r="H17" s="2">
        <v>2</v>
      </c>
      <c r="I17" s="2"/>
      <c r="J17" s="2"/>
      <c r="K17" s="2"/>
      <c r="L17" s="34"/>
      <c r="M17" s="2">
        <v>24</v>
      </c>
      <c r="N17" s="2">
        <v>29</v>
      </c>
      <c r="O17" s="2"/>
      <c r="P17" s="2"/>
      <c r="Q17" s="34"/>
      <c r="R17" s="2">
        <v>9</v>
      </c>
      <c r="S17" s="2">
        <f t="shared" si="0"/>
        <v>168</v>
      </c>
      <c r="T17" s="30">
        <f>'Specifikace služeb'!C16</f>
        <v>24</v>
      </c>
      <c r="U17" s="7">
        <f t="shared" si="1"/>
        <v>4032</v>
      </c>
      <c r="V17" s="31">
        <v>21</v>
      </c>
      <c r="W17" s="20">
        <f t="shared" si="2"/>
        <v>4878.72</v>
      </c>
    </row>
    <row r="18" spans="1:23" x14ac:dyDescent="0.2">
      <c r="A18" s="21" t="s">
        <v>117</v>
      </c>
      <c r="B18" s="2" t="s">
        <v>103</v>
      </c>
      <c r="C18" s="2">
        <v>4</v>
      </c>
      <c r="D18" s="2">
        <v>2</v>
      </c>
      <c r="E18" s="2"/>
      <c r="F18" s="2"/>
      <c r="G18" s="2">
        <v>2</v>
      </c>
      <c r="H18" s="2">
        <v>3</v>
      </c>
      <c r="I18" s="2">
        <v>15</v>
      </c>
      <c r="J18" s="2">
        <v>1</v>
      </c>
      <c r="K18" s="2">
        <v>20</v>
      </c>
      <c r="L18" s="34"/>
      <c r="M18" s="2">
        <v>2</v>
      </c>
      <c r="N18" s="2">
        <v>1</v>
      </c>
      <c r="O18" s="2">
        <v>2</v>
      </c>
      <c r="P18" s="2">
        <v>2</v>
      </c>
      <c r="Q18" s="34"/>
      <c r="R18" s="2">
        <v>9</v>
      </c>
      <c r="S18" s="2">
        <f t="shared" si="0"/>
        <v>63</v>
      </c>
      <c r="T18" s="30">
        <f>'Specifikace služeb'!C17</f>
        <v>26.4</v>
      </c>
      <c r="U18" s="7">
        <f t="shared" si="1"/>
        <v>1663.1999999999998</v>
      </c>
      <c r="V18" s="31">
        <v>21</v>
      </c>
      <c r="W18" s="20">
        <f t="shared" si="2"/>
        <v>2012.4719999999998</v>
      </c>
    </row>
    <row r="19" spans="1:23" x14ac:dyDescent="0.2">
      <c r="A19" s="34" t="s">
        <v>118</v>
      </c>
      <c r="B19" s="2" t="s">
        <v>103</v>
      </c>
      <c r="C19" s="2"/>
      <c r="D19" s="2"/>
      <c r="E19" s="2"/>
      <c r="F19" s="2"/>
      <c r="G19" s="2"/>
      <c r="H19" s="2"/>
      <c r="I19" s="2"/>
      <c r="J19" s="2"/>
      <c r="K19" s="2"/>
      <c r="L19" s="34"/>
      <c r="M19" s="2"/>
      <c r="N19" s="2"/>
      <c r="O19" s="2"/>
      <c r="P19" s="2"/>
      <c r="Q19" s="34"/>
      <c r="R19" s="2"/>
      <c r="S19" s="2">
        <f t="shared" si="0"/>
        <v>0</v>
      </c>
      <c r="T19" s="30">
        <f>'Specifikace služeb'!C18</f>
        <v>60</v>
      </c>
      <c r="U19" s="7">
        <f t="shared" si="1"/>
        <v>0</v>
      </c>
      <c r="V19" s="31">
        <v>21</v>
      </c>
      <c r="W19" s="20">
        <f t="shared" si="2"/>
        <v>0</v>
      </c>
    </row>
    <row r="20" spans="1:23" x14ac:dyDescent="0.2">
      <c r="A20" s="47" t="s">
        <v>119</v>
      </c>
      <c r="B20" s="2" t="s">
        <v>103</v>
      </c>
      <c r="C20" s="2"/>
      <c r="D20" s="2"/>
      <c r="E20" s="2"/>
      <c r="F20" s="2"/>
      <c r="G20" s="2"/>
      <c r="H20" s="2"/>
      <c r="I20" s="2"/>
      <c r="J20" s="2"/>
      <c r="K20" s="2"/>
      <c r="L20" s="34"/>
      <c r="M20" s="2"/>
      <c r="N20" s="2"/>
      <c r="O20" s="2"/>
      <c r="P20" s="2"/>
      <c r="Q20" s="34"/>
      <c r="R20" s="2"/>
      <c r="S20" s="2">
        <f t="shared" si="0"/>
        <v>0</v>
      </c>
      <c r="T20" s="30">
        <f>'Specifikace služeb'!C19</f>
        <v>48</v>
      </c>
      <c r="U20" s="7">
        <f t="shared" si="1"/>
        <v>0</v>
      </c>
      <c r="V20" s="31">
        <v>21</v>
      </c>
      <c r="W20" s="20">
        <f t="shared" si="2"/>
        <v>0</v>
      </c>
    </row>
    <row r="21" spans="1:23" x14ac:dyDescent="0.2">
      <c r="A21" s="47" t="s">
        <v>120</v>
      </c>
      <c r="B21" s="2" t="s">
        <v>103</v>
      </c>
      <c r="C21" s="2"/>
      <c r="D21" s="2"/>
      <c r="E21" s="2"/>
      <c r="F21" s="2"/>
      <c r="G21" s="2"/>
      <c r="H21" s="2"/>
      <c r="I21" s="2"/>
      <c r="J21" s="2"/>
      <c r="K21" s="2"/>
      <c r="L21" s="34"/>
      <c r="M21" s="2"/>
      <c r="N21" s="2"/>
      <c r="O21" s="2"/>
      <c r="P21" s="2"/>
      <c r="Q21" s="34"/>
      <c r="R21" s="2"/>
      <c r="S21" s="2">
        <f t="shared" si="0"/>
        <v>0</v>
      </c>
      <c r="T21" s="30">
        <f>'Specifikace služeb'!C20</f>
        <v>54</v>
      </c>
      <c r="U21" s="7">
        <f t="shared" si="1"/>
        <v>0</v>
      </c>
      <c r="V21" s="31">
        <v>21</v>
      </c>
      <c r="W21" s="20">
        <f t="shared" si="2"/>
        <v>0</v>
      </c>
    </row>
    <row r="22" spans="1:23" x14ac:dyDescent="0.2">
      <c r="A22" s="34" t="s">
        <v>121</v>
      </c>
      <c r="B22" s="2" t="s">
        <v>103</v>
      </c>
      <c r="C22" s="2"/>
      <c r="D22" s="2"/>
      <c r="E22" s="2"/>
      <c r="F22" s="2"/>
      <c r="G22" s="2"/>
      <c r="H22" s="2"/>
      <c r="I22" s="2"/>
      <c r="J22" s="2"/>
      <c r="K22" s="2"/>
      <c r="L22" s="34"/>
      <c r="M22" s="2">
        <v>1</v>
      </c>
      <c r="N22" s="2"/>
      <c r="O22" s="2"/>
      <c r="P22" s="2"/>
      <c r="Q22" s="34"/>
      <c r="R22" s="2"/>
      <c r="S22" s="2">
        <f t="shared" si="0"/>
        <v>1</v>
      </c>
      <c r="T22" s="30">
        <f>'Specifikace služeb'!C21</f>
        <v>60</v>
      </c>
      <c r="U22" s="7">
        <f t="shared" si="1"/>
        <v>60</v>
      </c>
      <c r="V22" s="31">
        <v>21</v>
      </c>
      <c r="W22" s="20">
        <f t="shared" si="2"/>
        <v>72.599999999999994</v>
      </c>
    </row>
    <row r="23" spans="1:23" x14ac:dyDescent="0.2">
      <c r="A23" s="34" t="s">
        <v>122</v>
      </c>
      <c r="B23" s="2" t="s">
        <v>103</v>
      </c>
      <c r="C23" s="2"/>
      <c r="D23" s="2"/>
      <c r="E23" s="2"/>
      <c r="F23" s="2"/>
      <c r="G23" s="2"/>
      <c r="H23" s="2"/>
      <c r="I23" s="2"/>
      <c r="J23" s="2"/>
      <c r="K23" s="2"/>
      <c r="L23" s="34"/>
      <c r="M23" s="2"/>
      <c r="N23" s="2"/>
      <c r="O23" s="2"/>
      <c r="P23" s="2"/>
      <c r="Q23" s="34"/>
      <c r="R23" s="2"/>
      <c r="S23" s="2">
        <f t="shared" si="0"/>
        <v>0</v>
      </c>
      <c r="T23" s="30">
        <f>'Specifikace služeb'!C22</f>
        <v>56.4</v>
      </c>
      <c r="U23" s="7">
        <f t="shared" si="1"/>
        <v>0</v>
      </c>
      <c r="V23" s="31">
        <v>21</v>
      </c>
      <c r="W23" s="20">
        <f t="shared" si="2"/>
        <v>0</v>
      </c>
    </row>
    <row r="24" spans="1:23" x14ac:dyDescent="0.2">
      <c r="A24" s="34" t="s">
        <v>123</v>
      </c>
      <c r="B24" s="2" t="s">
        <v>103</v>
      </c>
      <c r="C24" s="2">
        <v>1</v>
      </c>
      <c r="D24" s="2"/>
      <c r="E24" s="2"/>
      <c r="F24" s="2"/>
      <c r="G24" s="2"/>
      <c r="H24" s="2"/>
      <c r="I24" s="2"/>
      <c r="J24" s="2"/>
      <c r="K24" s="2"/>
      <c r="L24" s="34"/>
      <c r="M24" s="2"/>
      <c r="N24" s="2"/>
      <c r="O24" s="2"/>
      <c r="P24" s="2"/>
      <c r="Q24" s="34"/>
      <c r="R24" s="2"/>
      <c r="S24" s="2">
        <f t="shared" si="0"/>
        <v>1</v>
      </c>
      <c r="T24" s="30">
        <f>'Specifikace služeb'!C23</f>
        <v>48</v>
      </c>
      <c r="U24" s="7">
        <f t="shared" si="1"/>
        <v>48</v>
      </c>
      <c r="V24" s="31">
        <v>21</v>
      </c>
      <c r="W24" s="20">
        <f t="shared" si="2"/>
        <v>58.08</v>
      </c>
    </row>
    <row r="25" spans="1:23" x14ac:dyDescent="0.2">
      <c r="A25" s="34" t="s">
        <v>120</v>
      </c>
      <c r="B25" s="2" t="s">
        <v>103</v>
      </c>
      <c r="C25" s="2">
        <v>1</v>
      </c>
      <c r="D25" s="2"/>
      <c r="E25" s="2"/>
      <c r="F25" s="2"/>
      <c r="G25" s="2">
        <v>2</v>
      </c>
      <c r="H25" s="2"/>
      <c r="I25" s="2"/>
      <c r="J25" s="2"/>
      <c r="K25" s="2"/>
      <c r="L25" s="34"/>
      <c r="M25" s="2"/>
      <c r="N25" s="2">
        <v>2</v>
      </c>
      <c r="O25" s="2"/>
      <c r="P25" s="2"/>
      <c r="Q25" s="34"/>
      <c r="R25" s="2"/>
      <c r="S25" s="2">
        <f t="shared" si="0"/>
        <v>5</v>
      </c>
      <c r="T25" s="30">
        <f>'Specifikace služeb'!C24</f>
        <v>52.8</v>
      </c>
      <c r="U25" s="7">
        <f t="shared" si="1"/>
        <v>264</v>
      </c>
      <c r="V25" s="31">
        <v>21</v>
      </c>
      <c r="W25" s="20">
        <f t="shared" si="2"/>
        <v>319.44</v>
      </c>
    </row>
    <row r="26" spans="1:23" x14ac:dyDescent="0.2">
      <c r="A26" s="47" t="s">
        <v>124</v>
      </c>
      <c r="B26" s="2" t="s">
        <v>103</v>
      </c>
      <c r="C26" s="2"/>
      <c r="D26" s="2"/>
      <c r="E26" s="2"/>
      <c r="F26" s="2"/>
      <c r="G26" s="2"/>
      <c r="H26" s="2"/>
      <c r="I26" s="2"/>
      <c r="J26" s="2"/>
      <c r="K26" s="2"/>
      <c r="L26" s="34"/>
      <c r="M26" s="2"/>
      <c r="N26" s="2"/>
      <c r="O26" s="2"/>
      <c r="P26" s="2"/>
      <c r="Q26" s="34"/>
      <c r="R26" s="2"/>
      <c r="S26" s="2">
        <f t="shared" si="0"/>
        <v>0</v>
      </c>
      <c r="T26" s="30">
        <f>'Specifikace služeb'!C25</f>
        <v>56.4</v>
      </c>
      <c r="U26" s="7">
        <f t="shared" si="1"/>
        <v>0</v>
      </c>
      <c r="V26" s="31">
        <v>21</v>
      </c>
      <c r="W26" s="20">
        <f t="shared" si="2"/>
        <v>0</v>
      </c>
    </row>
    <row r="27" spans="1:23" x14ac:dyDescent="0.2">
      <c r="A27" s="47" t="s">
        <v>120</v>
      </c>
      <c r="B27" s="2" t="s">
        <v>103</v>
      </c>
      <c r="C27" s="2"/>
      <c r="D27" s="2"/>
      <c r="E27" s="2"/>
      <c r="F27" s="2"/>
      <c r="G27" s="2"/>
      <c r="H27" s="2"/>
      <c r="I27" s="2"/>
      <c r="J27" s="2"/>
      <c r="K27" s="2"/>
      <c r="L27" s="34"/>
      <c r="M27" s="2"/>
      <c r="N27" s="2"/>
      <c r="O27" s="2"/>
      <c r="P27" s="2"/>
      <c r="Q27" s="34"/>
      <c r="R27" s="2"/>
      <c r="S27" s="2">
        <f t="shared" si="0"/>
        <v>0</v>
      </c>
      <c r="T27" s="30">
        <f>'Specifikace služeb'!C26</f>
        <v>60</v>
      </c>
      <c r="U27" s="7">
        <f t="shared" si="1"/>
        <v>0</v>
      </c>
      <c r="V27" s="31">
        <v>21</v>
      </c>
      <c r="W27" s="20">
        <f t="shared" si="2"/>
        <v>0</v>
      </c>
    </row>
    <row r="28" spans="1:23" x14ac:dyDescent="0.2">
      <c r="A28" s="47" t="s">
        <v>125</v>
      </c>
      <c r="B28" s="2" t="s">
        <v>103</v>
      </c>
      <c r="C28" s="2"/>
      <c r="D28" s="2"/>
      <c r="E28" s="2"/>
      <c r="F28" s="2"/>
      <c r="G28" s="2"/>
      <c r="H28" s="2"/>
      <c r="I28" s="2"/>
      <c r="J28" s="2"/>
      <c r="K28" s="2"/>
      <c r="L28" s="34"/>
      <c r="M28" s="2"/>
      <c r="N28" s="2"/>
      <c r="O28" s="2"/>
      <c r="P28" s="2"/>
      <c r="Q28" s="34"/>
      <c r="R28" s="2"/>
      <c r="S28" s="2">
        <f t="shared" si="0"/>
        <v>0</v>
      </c>
      <c r="T28" s="30">
        <f>'Specifikace služeb'!C27</f>
        <v>50.4</v>
      </c>
      <c r="U28" s="7">
        <f t="shared" si="1"/>
        <v>0</v>
      </c>
      <c r="V28" s="31">
        <v>21</v>
      </c>
      <c r="W28" s="20">
        <f t="shared" si="2"/>
        <v>0</v>
      </c>
    </row>
    <row r="29" spans="1:23" x14ac:dyDescent="0.2">
      <c r="A29" s="34" t="s">
        <v>126</v>
      </c>
      <c r="B29" s="2" t="s">
        <v>127</v>
      </c>
      <c r="C29" s="2"/>
      <c r="D29" s="2"/>
      <c r="E29" s="2">
        <v>25</v>
      </c>
      <c r="F29" s="2"/>
      <c r="G29" s="2"/>
      <c r="H29" s="2"/>
      <c r="I29" s="2"/>
      <c r="J29" s="2"/>
      <c r="K29" s="2"/>
      <c r="L29" s="34"/>
      <c r="M29" s="2"/>
      <c r="N29" s="2"/>
      <c r="O29" s="2"/>
      <c r="P29" s="2"/>
      <c r="Q29" s="34"/>
      <c r="R29" s="2">
        <v>3</v>
      </c>
      <c r="S29" s="2">
        <f t="shared" si="0"/>
        <v>28</v>
      </c>
      <c r="T29" s="30">
        <f>'Specifikace služeb'!C28</f>
        <v>72</v>
      </c>
      <c r="U29" s="7">
        <f t="shared" si="1"/>
        <v>2016</v>
      </c>
      <c r="V29" s="31">
        <v>21</v>
      </c>
      <c r="W29" s="20">
        <f t="shared" si="2"/>
        <v>2439.36</v>
      </c>
    </row>
    <row r="30" spans="1:23" ht="25.5" x14ac:dyDescent="0.2">
      <c r="A30" s="68" t="s">
        <v>128</v>
      </c>
      <c r="B30" s="2" t="s">
        <v>129</v>
      </c>
      <c r="C30" s="2">
        <v>9</v>
      </c>
      <c r="D30" s="2">
        <v>6</v>
      </c>
      <c r="E30" s="2"/>
      <c r="F30" s="2">
        <v>10</v>
      </c>
      <c r="G30" s="2">
        <v>6</v>
      </c>
      <c r="H30" s="2">
        <v>3</v>
      </c>
      <c r="I30" s="2">
        <v>3</v>
      </c>
      <c r="J30" s="2"/>
      <c r="K30" s="2"/>
      <c r="L30" s="34"/>
      <c r="M30" s="2">
        <v>3</v>
      </c>
      <c r="N30" s="2">
        <v>6</v>
      </c>
      <c r="O30" s="2">
        <v>2</v>
      </c>
      <c r="P30" s="2">
        <v>3</v>
      </c>
      <c r="Q30" s="34"/>
      <c r="R30" s="2"/>
      <c r="S30" s="2">
        <f t="shared" si="0"/>
        <v>51</v>
      </c>
      <c r="T30" s="30">
        <f>'Specifikace služeb'!C29</f>
        <v>15.6</v>
      </c>
      <c r="U30" s="7">
        <f t="shared" si="1"/>
        <v>795.6</v>
      </c>
      <c r="V30" s="31">
        <v>21</v>
      </c>
      <c r="W30" s="20">
        <f t="shared" si="2"/>
        <v>962.67600000000004</v>
      </c>
    </row>
    <row r="31" spans="1:23" x14ac:dyDescent="0.2">
      <c r="A31" s="34" t="s">
        <v>130</v>
      </c>
      <c r="B31" s="2" t="s">
        <v>129</v>
      </c>
      <c r="C31" s="2">
        <v>9</v>
      </c>
      <c r="D31" s="2">
        <v>6</v>
      </c>
      <c r="E31" s="2"/>
      <c r="F31" s="2">
        <v>22</v>
      </c>
      <c r="G31" s="2">
        <v>6</v>
      </c>
      <c r="H31" s="2">
        <v>3</v>
      </c>
      <c r="I31" s="2">
        <v>3</v>
      </c>
      <c r="J31" s="2">
        <v>1</v>
      </c>
      <c r="K31" s="2">
        <v>7</v>
      </c>
      <c r="L31" s="34"/>
      <c r="M31" s="2">
        <v>3</v>
      </c>
      <c r="N31" s="2">
        <v>6</v>
      </c>
      <c r="O31" s="2"/>
      <c r="P31" s="2">
        <v>1</v>
      </c>
      <c r="Q31" s="34"/>
      <c r="R31" s="2"/>
      <c r="S31" s="2">
        <f t="shared" si="0"/>
        <v>67</v>
      </c>
      <c r="T31" s="30">
        <f>'Specifikace služeb'!C30</f>
        <v>24</v>
      </c>
      <c r="U31" s="7">
        <f t="shared" si="1"/>
        <v>1608</v>
      </c>
      <c r="V31" s="31">
        <v>21</v>
      </c>
      <c r="W31" s="20">
        <f t="shared" si="2"/>
        <v>1945.68</v>
      </c>
    </row>
    <row r="32" spans="1:23" x14ac:dyDescent="0.2">
      <c r="A32" s="47" t="s">
        <v>131</v>
      </c>
      <c r="B32" s="2" t="s">
        <v>129</v>
      </c>
      <c r="C32" s="2">
        <v>9</v>
      </c>
      <c r="D32" s="2">
        <v>6</v>
      </c>
      <c r="E32" s="2"/>
      <c r="F32" s="2">
        <v>9</v>
      </c>
      <c r="G32" s="2">
        <v>6</v>
      </c>
      <c r="H32" s="2">
        <v>3</v>
      </c>
      <c r="I32" s="2">
        <v>3</v>
      </c>
      <c r="J32" s="2"/>
      <c r="K32" s="2">
        <v>3</v>
      </c>
      <c r="L32" s="34"/>
      <c r="M32" s="2">
        <v>3</v>
      </c>
      <c r="N32" s="2">
        <v>6</v>
      </c>
      <c r="O32" s="2">
        <v>1</v>
      </c>
      <c r="P32" s="2">
        <v>10</v>
      </c>
      <c r="Q32" s="34"/>
      <c r="R32" s="2"/>
      <c r="S32" s="2">
        <f t="shared" si="0"/>
        <v>59</v>
      </c>
      <c r="T32" s="30">
        <f>'Specifikace služeb'!C31</f>
        <v>15.6</v>
      </c>
      <c r="U32" s="7">
        <f t="shared" si="1"/>
        <v>920.4</v>
      </c>
      <c r="V32" s="31">
        <v>21</v>
      </c>
      <c r="W32" s="20">
        <f t="shared" si="2"/>
        <v>1113.684</v>
      </c>
    </row>
    <row r="33" spans="1:23" x14ac:dyDescent="0.2">
      <c r="A33" s="47" t="s">
        <v>192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34"/>
      <c r="M33" s="2"/>
      <c r="N33" s="2"/>
      <c r="O33" s="2"/>
      <c r="P33" s="2"/>
      <c r="Q33" s="34"/>
      <c r="R33" s="2"/>
      <c r="S33" s="2">
        <f t="shared" si="0"/>
        <v>0</v>
      </c>
      <c r="T33" s="30">
        <f>'Specifikace služeb'!C32</f>
        <v>0</v>
      </c>
      <c r="U33" s="7">
        <f t="shared" si="1"/>
        <v>0</v>
      </c>
      <c r="V33" s="31">
        <v>21</v>
      </c>
      <c r="W33" s="20">
        <f t="shared" si="2"/>
        <v>0</v>
      </c>
    </row>
    <row r="34" spans="1:23" x14ac:dyDescent="0.2">
      <c r="A34" s="34" t="s">
        <v>133</v>
      </c>
      <c r="B34" s="2" t="s">
        <v>129</v>
      </c>
      <c r="C34" s="2">
        <v>127</v>
      </c>
      <c r="D34" s="2">
        <v>66</v>
      </c>
      <c r="E34" s="2"/>
      <c r="F34" s="2">
        <v>25</v>
      </c>
      <c r="G34" s="2">
        <v>28</v>
      </c>
      <c r="H34" s="2"/>
      <c r="I34" s="2">
        <v>14</v>
      </c>
      <c r="J34" s="2">
        <v>1</v>
      </c>
      <c r="K34" s="2">
        <v>3</v>
      </c>
      <c r="L34" s="34"/>
      <c r="M34" s="2">
        <v>20</v>
      </c>
      <c r="N34" s="2">
        <v>16</v>
      </c>
      <c r="O34" s="2">
        <v>2</v>
      </c>
      <c r="P34" s="2">
        <v>6</v>
      </c>
      <c r="Q34" s="34"/>
      <c r="R34" s="2">
        <v>3</v>
      </c>
      <c r="S34" s="2">
        <f t="shared" si="0"/>
        <v>311</v>
      </c>
      <c r="T34" s="30">
        <f>'Specifikace služeb'!C33</f>
        <v>12</v>
      </c>
      <c r="U34" s="7">
        <f t="shared" si="1"/>
        <v>3732</v>
      </c>
      <c r="V34" s="31">
        <v>21</v>
      </c>
      <c r="W34" s="20">
        <f t="shared" si="2"/>
        <v>4515.72</v>
      </c>
    </row>
    <row r="35" spans="1:23" x14ac:dyDescent="0.2">
      <c r="A35" s="34" t="s">
        <v>134</v>
      </c>
      <c r="B35" s="2" t="s">
        <v>129</v>
      </c>
      <c r="C35" s="2"/>
      <c r="D35" s="2"/>
      <c r="E35" s="2"/>
      <c r="F35" s="2"/>
      <c r="G35" s="2">
        <v>7</v>
      </c>
      <c r="H35" s="2"/>
      <c r="I35" s="2"/>
      <c r="J35" s="2"/>
      <c r="K35" s="2">
        <v>2</v>
      </c>
      <c r="L35" s="34"/>
      <c r="M35" s="2">
        <v>5</v>
      </c>
      <c r="N35" s="2"/>
      <c r="O35" s="2"/>
      <c r="P35" s="2"/>
      <c r="Q35" s="34"/>
      <c r="R35" s="2"/>
      <c r="S35" s="2">
        <f t="shared" si="0"/>
        <v>14</v>
      </c>
      <c r="T35" s="30">
        <f>'Specifikace služeb'!C34</f>
        <v>14.4</v>
      </c>
      <c r="U35" s="7">
        <f t="shared" si="1"/>
        <v>201.6</v>
      </c>
      <c r="V35" s="31">
        <v>21</v>
      </c>
      <c r="W35" s="20">
        <f t="shared" si="2"/>
        <v>243.93599999999998</v>
      </c>
    </row>
    <row r="36" spans="1:23" x14ac:dyDescent="0.2">
      <c r="A36" s="34" t="s">
        <v>135</v>
      </c>
      <c r="B36" s="2" t="s">
        <v>129</v>
      </c>
      <c r="C36" s="2"/>
      <c r="D36" s="2"/>
      <c r="E36" s="2"/>
      <c r="F36" s="2"/>
      <c r="G36" s="2"/>
      <c r="H36" s="2"/>
      <c r="I36" s="2"/>
      <c r="J36" s="2"/>
      <c r="K36" s="2"/>
      <c r="L36" s="34"/>
      <c r="M36" s="2"/>
      <c r="N36" s="2"/>
      <c r="O36" s="2"/>
      <c r="P36" s="2"/>
      <c r="Q36" s="34"/>
      <c r="R36" s="2"/>
      <c r="S36" s="2">
        <f t="shared" si="0"/>
        <v>0</v>
      </c>
      <c r="T36" s="30">
        <f>'Specifikace služeb'!C35</f>
        <v>18</v>
      </c>
      <c r="U36" s="7">
        <f t="shared" si="1"/>
        <v>0</v>
      </c>
      <c r="V36" s="31">
        <v>21</v>
      </c>
      <c r="W36" s="20">
        <f t="shared" si="2"/>
        <v>0</v>
      </c>
    </row>
    <row r="37" spans="1:23" x14ac:dyDescent="0.2">
      <c r="A37" s="34" t="s">
        <v>136</v>
      </c>
      <c r="B37" s="2" t="s">
        <v>129</v>
      </c>
      <c r="C37" s="2">
        <v>12</v>
      </c>
      <c r="D37" s="2"/>
      <c r="E37" s="2"/>
      <c r="F37" s="2"/>
      <c r="G37" s="2">
        <v>2</v>
      </c>
      <c r="H37" s="2">
        <v>18</v>
      </c>
      <c r="I37" s="2"/>
      <c r="J37" s="2"/>
      <c r="K37" s="2"/>
      <c r="L37" s="34"/>
      <c r="M37" s="2"/>
      <c r="N37" s="2"/>
      <c r="O37" s="2"/>
      <c r="P37" s="2"/>
      <c r="Q37" s="34"/>
      <c r="R37" s="2"/>
      <c r="S37" s="2">
        <f t="shared" si="0"/>
        <v>32</v>
      </c>
      <c r="T37" s="30">
        <f>'Specifikace služeb'!C36</f>
        <v>14.4</v>
      </c>
      <c r="U37" s="7">
        <f t="shared" si="1"/>
        <v>460.8</v>
      </c>
      <c r="V37" s="31">
        <v>21</v>
      </c>
      <c r="W37" s="20">
        <f t="shared" si="2"/>
        <v>557.56799999999998</v>
      </c>
    </row>
    <row r="38" spans="1:23" x14ac:dyDescent="0.2">
      <c r="A38" s="34" t="s">
        <v>137</v>
      </c>
      <c r="B38" s="2" t="s">
        <v>129</v>
      </c>
      <c r="C38" s="2">
        <v>132</v>
      </c>
      <c r="D38" s="2">
        <v>35</v>
      </c>
      <c r="E38" s="2">
        <v>7</v>
      </c>
      <c r="F38" s="2">
        <v>27</v>
      </c>
      <c r="G38" s="2">
        <v>16</v>
      </c>
      <c r="H38" s="2">
        <v>14</v>
      </c>
      <c r="I38" s="2">
        <v>3</v>
      </c>
      <c r="J38" s="2">
        <v>3</v>
      </c>
      <c r="K38" s="2">
        <v>15</v>
      </c>
      <c r="L38" s="34"/>
      <c r="M38" s="2">
        <v>3</v>
      </c>
      <c r="N38" s="2">
        <v>40</v>
      </c>
      <c r="O38" s="2">
        <v>2</v>
      </c>
      <c r="P38" s="2">
        <v>3</v>
      </c>
      <c r="Q38" s="34"/>
      <c r="R38" s="2">
        <v>10</v>
      </c>
      <c r="S38" s="2">
        <f t="shared" si="0"/>
        <v>310</v>
      </c>
      <c r="T38" s="30">
        <f>'Specifikace služeb'!C37</f>
        <v>13.2</v>
      </c>
      <c r="U38" s="7">
        <f t="shared" si="1"/>
        <v>4092</v>
      </c>
      <c r="V38" s="31">
        <v>21</v>
      </c>
      <c r="W38" s="20">
        <f t="shared" si="2"/>
        <v>4951.32</v>
      </c>
    </row>
    <row r="39" spans="1:23" x14ac:dyDescent="0.2">
      <c r="A39" s="34" t="s">
        <v>138</v>
      </c>
      <c r="B39" s="2" t="s">
        <v>129</v>
      </c>
      <c r="C39" s="2"/>
      <c r="D39" s="2">
        <v>2</v>
      </c>
      <c r="E39" s="2">
        <v>30</v>
      </c>
      <c r="F39" s="2">
        <v>20</v>
      </c>
      <c r="G39" s="2">
        <v>3</v>
      </c>
      <c r="H39" s="2">
        <v>1</v>
      </c>
      <c r="I39" s="2">
        <v>1</v>
      </c>
      <c r="J39" s="2">
        <v>1</v>
      </c>
      <c r="K39" s="2"/>
      <c r="L39" s="34"/>
      <c r="M39" s="2">
        <v>2</v>
      </c>
      <c r="N39" s="2">
        <v>1</v>
      </c>
      <c r="O39" s="2">
        <v>1</v>
      </c>
      <c r="P39" s="2"/>
      <c r="Q39" s="34"/>
      <c r="R39" s="2">
        <v>3</v>
      </c>
      <c r="S39" s="2">
        <f t="shared" si="0"/>
        <v>65</v>
      </c>
      <c r="T39" s="30">
        <f>'Specifikace služeb'!C38</f>
        <v>120</v>
      </c>
      <c r="U39" s="7">
        <f t="shared" si="1"/>
        <v>7800</v>
      </c>
      <c r="V39" s="31">
        <v>21</v>
      </c>
      <c r="W39" s="20">
        <f t="shared" si="2"/>
        <v>9438</v>
      </c>
    </row>
    <row r="40" spans="1:23" x14ac:dyDescent="0.2">
      <c r="A40" s="34" t="s">
        <v>139</v>
      </c>
      <c r="B40" s="2" t="s">
        <v>129</v>
      </c>
      <c r="C40" s="2">
        <v>20</v>
      </c>
      <c r="D40" s="2">
        <v>6</v>
      </c>
      <c r="E40" s="2">
        <v>30</v>
      </c>
      <c r="F40" s="2">
        <v>25</v>
      </c>
      <c r="G40" s="2">
        <v>5</v>
      </c>
      <c r="H40" s="2">
        <v>5</v>
      </c>
      <c r="I40" s="2">
        <v>2</v>
      </c>
      <c r="J40" s="2">
        <v>1</v>
      </c>
      <c r="K40" s="2">
        <v>6</v>
      </c>
      <c r="L40" s="34"/>
      <c r="M40" s="2">
        <v>10</v>
      </c>
      <c r="N40" s="2">
        <v>5</v>
      </c>
      <c r="O40" s="2">
        <v>2</v>
      </c>
      <c r="P40" s="2">
        <v>3</v>
      </c>
      <c r="Q40" s="34"/>
      <c r="R40" s="2">
        <v>3</v>
      </c>
      <c r="S40" s="2">
        <f t="shared" si="0"/>
        <v>123</v>
      </c>
      <c r="T40" s="30">
        <f>'Specifikace služeb'!C39</f>
        <v>24</v>
      </c>
      <c r="U40" s="7">
        <f t="shared" si="1"/>
        <v>2952</v>
      </c>
      <c r="V40" s="31">
        <v>21</v>
      </c>
      <c r="W40" s="20">
        <f t="shared" si="2"/>
        <v>3571.92</v>
      </c>
    </row>
    <row r="41" spans="1:23" x14ac:dyDescent="0.2">
      <c r="A41" s="34" t="s">
        <v>140</v>
      </c>
      <c r="B41" s="2" t="s">
        <v>129</v>
      </c>
      <c r="C41" s="2"/>
      <c r="D41" s="2"/>
      <c r="E41" s="2"/>
      <c r="F41" s="2"/>
      <c r="G41" s="2">
        <v>8</v>
      </c>
      <c r="H41" s="2">
        <v>5</v>
      </c>
      <c r="I41" s="2">
        <v>13</v>
      </c>
      <c r="J41" s="2">
        <v>3</v>
      </c>
      <c r="K41" s="2">
        <v>7</v>
      </c>
      <c r="L41" s="34"/>
      <c r="M41" s="2">
        <v>3</v>
      </c>
      <c r="N41" s="2">
        <v>4</v>
      </c>
      <c r="O41" s="2"/>
      <c r="P41" s="2">
        <v>6</v>
      </c>
      <c r="Q41" s="34"/>
      <c r="R41" s="2"/>
      <c r="S41" s="2">
        <f t="shared" si="0"/>
        <v>49</v>
      </c>
      <c r="T41" s="30">
        <f>'Specifikace služeb'!C40</f>
        <v>36</v>
      </c>
      <c r="U41" s="7">
        <f t="shared" si="1"/>
        <v>1764</v>
      </c>
      <c r="V41" s="31">
        <v>21</v>
      </c>
      <c r="W41" s="20">
        <f t="shared" si="2"/>
        <v>2134.44</v>
      </c>
    </row>
    <row r="42" spans="1:23" x14ac:dyDescent="0.2">
      <c r="A42" s="34" t="s">
        <v>141</v>
      </c>
      <c r="B42" s="2" t="s">
        <v>129</v>
      </c>
      <c r="C42" s="2"/>
      <c r="D42" s="2"/>
      <c r="E42" s="2"/>
      <c r="F42" s="2"/>
      <c r="G42" s="2"/>
      <c r="H42" s="2"/>
      <c r="I42" s="2"/>
      <c r="J42" s="2"/>
      <c r="K42" s="2"/>
      <c r="L42" s="34"/>
      <c r="M42" s="2"/>
      <c r="N42" s="2"/>
      <c r="O42" s="2"/>
      <c r="P42" s="2"/>
      <c r="Q42" s="34"/>
      <c r="R42" s="2"/>
      <c r="S42" s="2">
        <f t="shared" si="0"/>
        <v>0</v>
      </c>
      <c r="T42" s="30">
        <f>'Specifikace služeb'!C41</f>
        <v>48</v>
      </c>
      <c r="U42" s="7">
        <f t="shared" si="1"/>
        <v>0</v>
      </c>
      <c r="V42" s="31">
        <v>21</v>
      </c>
      <c r="W42" s="20">
        <f t="shared" si="2"/>
        <v>0</v>
      </c>
    </row>
    <row r="43" spans="1:23" x14ac:dyDescent="0.2">
      <c r="A43" s="34" t="s">
        <v>142</v>
      </c>
      <c r="B43" s="2" t="s">
        <v>129</v>
      </c>
      <c r="C43" s="2">
        <v>12</v>
      </c>
      <c r="D43" s="2">
        <v>6</v>
      </c>
      <c r="E43" s="2"/>
      <c r="F43" s="2">
        <v>12</v>
      </c>
      <c r="G43" s="2">
        <v>6</v>
      </c>
      <c r="H43" s="2">
        <v>3</v>
      </c>
      <c r="I43" s="2">
        <v>6</v>
      </c>
      <c r="J43" s="2">
        <v>3</v>
      </c>
      <c r="K43" s="2">
        <v>10</v>
      </c>
      <c r="L43" s="34"/>
      <c r="M43" s="2">
        <v>15</v>
      </c>
      <c r="N43" s="2">
        <v>6</v>
      </c>
      <c r="O43" s="2">
        <v>3</v>
      </c>
      <c r="P43" s="2">
        <v>3</v>
      </c>
      <c r="Q43" s="34"/>
      <c r="R43" s="2">
        <v>3</v>
      </c>
      <c r="S43" s="2">
        <f t="shared" si="0"/>
        <v>88</v>
      </c>
      <c r="T43" s="30">
        <f>'Specifikace služeb'!C42</f>
        <v>7.2</v>
      </c>
      <c r="U43" s="7">
        <f t="shared" si="1"/>
        <v>633.6</v>
      </c>
      <c r="V43" s="31">
        <v>21</v>
      </c>
      <c r="W43" s="20">
        <f t="shared" si="2"/>
        <v>766.65600000000006</v>
      </c>
    </row>
    <row r="44" spans="1:23" ht="25.5" x14ac:dyDescent="0.2">
      <c r="A44" s="68" t="s">
        <v>143</v>
      </c>
      <c r="B44" s="2" t="s">
        <v>103</v>
      </c>
      <c r="C44" s="2">
        <v>4</v>
      </c>
      <c r="D44" s="2">
        <v>1</v>
      </c>
      <c r="E44" s="2"/>
      <c r="F44" s="2"/>
      <c r="G44" s="2">
        <v>1</v>
      </c>
      <c r="H44" s="2"/>
      <c r="I44" s="2">
        <v>1</v>
      </c>
      <c r="J44" s="2">
        <v>1</v>
      </c>
      <c r="K44" s="2">
        <v>1</v>
      </c>
      <c r="L44" s="34"/>
      <c r="M44" s="2">
        <v>5</v>
      </c>
      <c r="N44" s="2">
        <v>2</v>
      </c>
      <c r="O44" s="2">
        <v>1</v>
      </c>
      <c r="P44" s="2">
        <v>1</v>
      </c>
      <c r="Q44" s="34"/>
      <c r="R44" s="2">
        <v>2</v>
      </c>
      <c r="S44" s="2">
        <f t="shared" si="0"/>
        <v>20</v>
      </c>
      <c r="T44" s="30">
        <f>'Specifikace služeb'!C43</f>
        <v>36</v>
      </c>
      <c r="U44" s="7">
        <f t="shared" si="1"/>
        <v>720</v>
      </c>
      <c r="V44" s="31">
        <v>21</v>
      </c>
      <c r="W44" s="20">
        <f t="shared" si="2"/>
        <v>871.2</v>
      </c>
    </row>
    <row r="45" spans="1:23" x14ac:dyDescent="0.2">
      <c r="A45" s="53" t="s">
        <v>144</v>
      </c>
      <c r="B45" s="2" t="s">
        <v>103</v>
      </c>
      <c r="C45" s="2">
        <v>6</v>
      </c>
      <c r="D45" s="2">
        <v>5</v>
      </c>
      <c r="E45" s="2"/>
      <c r="F45" s="2"/>
      <c r="G45" s="2">
        <v>4</v>
      </c>
      <c r="H45" s="2"/>
      <c r="I45" s="2">
        <v>5</v>
      </c>
      <c r="J45" s="2"/>
      <c r="K45" s="2">
        <v>2</v>
      </c>
      <c r="L45" s="34"/>
      <c r="M45" s="2">
        <v>4</v>
      </c>
      <c r="N45" s="2">
        <v>4</v>
      </c>
      <c r="O45" s="2"/>
      <c r="P45" s="2"/>
      <c r="Q45" s="34"/>
      <c r="R45" s="2">
        <v>4</v>
      </c>
      <c r="S45" s="2">
        <f t="shared" si="0"/>
        <v>34</v>
      </c>
      <c r="T45" s="30">
        <f>'Specifikace služeb'!C44</f>
        <v>30</v>
      </c>
      <c r="U45" s="7">
        <f t="shared" si="1"/>
        <v>1020</v>
      </c>
      <c r="V45" s="31">
        <v>21</v>
      </c>
      <c r="W45" s="20">
        <f t="shared" si="2"/>
        <v>1234.2</v>
      </c>
    </row>
    <row r="46" spans="1:23" x14ac:dyDescent="0.2">
      <c r="A46" s="19" t="s">
        <v>145</v>
      </c>
      <c r="B46" s="2" t="s">
        <v>103</v>
      </c>
      <c r="C46" s="2"/>
      <c r="D46" s="2"/>
      <c r="E46" s="2"/>
      <c r="F46" s="2">
        <v>2</v>
      </c>
      <c r="G46" s="2"/>
      <c r="H46" s="2"/>
      <c r="I46" s="2"/>
      <c r="J46" s="2"/>
      <c r="K46" s="2"/>
      <c r="L46" s="34"/>
      <c r="M46" s="2"/>
      <c r="N46" s="2"/>
      <c r="O46" s="2"/>
      <c r="P46" s="2"/>
      <c r="Q46" s="34"/>
      <c r="R46" s="2"/>
      <c r="S46" s="2">
        <f t="shared" si="0"/>
        <v>2</v>
      </c>
      <c r="T46" s="30">
        <f>'Specifikace služeb'!C45</f>
        <v>36</v>
      </c>
      <c r="U46" s="7">
        <f t="shared" si="1"/>
        <v>72</v>
      </c>
      <c r="V46" s="31">
        <v>21</v>
      </c>
      <c r="W46" s="20">
        <f t="shared" si="2"/>
        <v>87.12</v>
      </c>
    </row>
    <row r="47" spans="1:23" x14ac:dyDescent="0.2">
      <c r="A47" s="19" t="s">
        <v>146</v>
      </c>
      <c r="B47" s="2" t="s">
        <v>103</v>
      </c>
      <c r="C47" s="2"/>
      <c r="D47" s="2"/>
      <c r="E47" s="2"/>
      <c r="F47" s="2">
        <v>9</v>
      </c>
      <c r="G47" s="2">
        <v>2</v>
      </c>
      <c r="H47" s="2">
        <v>1</v>
      </c>
      <c r="I47" s="2">
        <v>1</v>
      </c>
      <c r="J47" s="2">
        <v>1</v>
      </c>
      <c r="K47" s="2">
        <v>2</v>
      </c>
      <c r="L47" s="34"/>
      <c r="M47" s="2">
        <v>3</v>
      </c>
      <c r="N47" s="2">
        <v>2</v>
      </c>
      <c r="O47" s="2">
        <v>2</v>
      </c>
      <c r="P47" s="2">
        <v>2</v>
      </c>
      <c r="Q47" s="34"/>
      <c r="R47" s="2">
        <v>3</v>
      </c>
      <c r="S47" s="2">
        <f t="shared" si="0"/>
        <v>28</v>
      </c>
      <c r="T47" s="30">
        <f>'Specifikace služeb'!C46</f>
        <v>48</v>
      </c>
      <c r="U47" s="7">
        <f t="shared" si="1"/>
        <v>1344</v>
      </c>
      <c r="V47" s="31">
        <v>21</v>
      </c>
      <c r="W47" s="20">
        <f t="shared" si="2"/>
        <v>1626.24</v>
      </c>
    </row>
    <row r="48" spans="1:23" x14ac:dyDescent="0.2">
      <c r="A48" s="19" t="s">
        <v>147</v>
      </c>
      <c r="B48" s="2" t="s">
        <v>103</v>
      </c>
      <c r="C48" s="2"/>
      <c r="D48" s="2"/>
      <c r="E48" s="2"/>
      <c r="F48" s="2"/>
      <c r="G48" s="2"/>
      <c r="H48" s="2"/>
      <c r="I48" s="2"/>
      <c r="J48" s="2"/>
      <c r="K48" s="2"/>
      <c r="L48" s="34"/>
      <c r="M48" s="2"/>
      <c r="N48" s="2"/>
      <c r="O48" s="2"/>
      <c r="P48" s="2"/>
      <c r="Q48" s="34"/>
      <c r="R48" s="2"/>
      <c r="S48" s="2">
        <f t="shared" si="0"/>
        <v>0</v>
      </c>
      <c r="T48" s="30">
        <f>'Specifikace služeb'!C47</f>
        <v>66</v>
      </c>
      <c r="U48" s="7">
        <f t="shared" si="1"/>
        <v>0</v>
      </c>
      <c r="V48" s="31">
        <v>21</v>
      </c>
      <c r="W48" s="20">
        <f t="shared" si="2"/>
        <v>0</v>
      </c>
    </row>
    <row r="49" spans="1:23" x14ac:dyDescent="0.2">
      <c r="A49" s="19" t="s">
        <v>148</v>
      </c>
      <c r="B49" s="2" t="s">
        <v>103</v>
      </c>
      <c r="C49" s="2">
        <v>5</v>
      </c>
      <c r="D49" s="2">
        <v>6</v>
      </c>
      <c r="E49" s="2"/>
      <c r="F49" s="2"/>
      <c r="G49" s="2"/>
      <c r="H49" s="2"/>
      <c r="I49" s="2"/>
      <c r="J49" s="2"/>
      <c r="K49" s="2"/>
      <c r="L49" s="34"/>
      <c r="M49" s="2"/>
      <c r="N49" s="2"/>
      <c r="O49" s="2"/>
      <c r="P49" s="2"/>
      <c r="Q49" s="34"/>
      <c r="R49" s="2"/>
      <c r="S49" s="2">
        <f t="shared" si="0"/>
        <v>11</v>
      </c>
      <c r="T49" s="30">
        <f>'Specifikace služeb'!C48</f>
        <v>54</v>
      </c>
      <c r="U49" s="7">
        <f t="shared" si="1"/>
        <v>594</v>
      </c>
      <c r="V49" s="31">
        <v>21</v>
      </c>
      <c r="W49" s="20">
        <f t="shared" si="2"/>
        <v>718.74</v>
      </c>
    </row>
    <row r="50" spans="1:23" x14ac:dyDescent="0.2">
      <c r="A50" s="19" t="s">
        <v>149</v>
      </c>
      <c r="B50" s="2" t="s">
        <v>103</v>
      </c>
      <c r="C50" s="2"/>
      <c r="D50" s="2"/>
      <c r="E50" s="2"/>
      <c r="F50" s="2"/>
      <c r="G50" s="2"/>
      <c r="H50" s="2"/>
      <c r="I50" s="2"/>
      <c r="J50" s="2"/>
      <c r="K50" s="2"/>
      <c r="L50" s="34"/>
      <c r="M50" s="2"/>
      <c r="N50" s="2"/>
      <c r="O50" s="2"/>
      <c r="P50" s="2"/>
      <c r="Q50" s="34"/>
      <c r="R50" s="2"/>
      <c r="S50" s="2">
        <f t="shared" si="0"/>
        <v>0</v>
      </c>
      <c r="T50" s="30">
        <f>'Specifikace služeb'!C49</f>
        <v>78</v>
      </c>
      <c r="U50" s="7">
        <f t="shared" si="1"/>
        <v>0</v>
      </c>
      <c r="V50" s="31">
        <v>21</v>
      </c>
      <c r="W50" s="20">
        <f t="shared" si="2"/>
        <v>0</v>
      </c>
    </row>
    <row r="51" spans="1:23" x14ac:dyDescent="0.2">
      <c r="A51" s="19" t="s">
        <v>150</v>
      </c>
      <c r="B51" s="2" t="s">
        <v>103</v>
      </c>
      <c r="C51" s="2">
        <v>25</v>
      </c>
      <c r="D51" s="2">
        <v>15</v>
      </c>
      <c r="E51" s="2"/>
      <c r="F51" s="2"/>
      <c r="G51" s="2">
        <v>3</v>
      </c>
      <c r="H51" s="2"/>
      <c r="I51" s="2"/>
      <c r="J51" s="2"/>
      <c r="K51" s="2">
        <v>4</v>
      </c>
      <c r="L51" s="34"/>
      <c r="M51" s="2">
        <v>20</v>
      </c>
      <c r="N51" s="2">
        <v>5</v>
      </c>
      <c r="O51" s="2">
        <v>2</v>
      </c>
      <c r="P51" s="2"/>
      <c r="Q51" s="34"/>
      <c r="R51" s="2">
        <v>4</v>
      </c>
      <c r="S51" s="2">
        <f t="shared" si="0"/>
        <v>78</v>
      </c>
      <c r="T51" s="30">
        <f>'Specifikace služeb'!C50</f>
        <v>24</v>
      </c>
      <c r="U51" s="7">
        <f t="shared" si="1"/>
        <v>1872</v>
      </c>
      <c r="V51" s="31">
        <v>21</v>
      </c>
      <c r="W51" s="20">
        <f t="shared" si="2"/>
        <v>2265.12</v>
      </c>
    </row>
    <row r="52" spans="1:23" x14ac:dyDescent="0.2">
      <c r="A52" s="19" t="s">
        <v>151</v>
      </c>
      <c r="B52" s="2" t="s">
        <v>103</v>
      </c>
      <c r="C52" s="2"/>
      <c r="D52" s="2"/>
      <c r="E52" s="2"/>
      <c r="F52" s="2"/>
      <c r="G52" s="2"/>
      <c r="H52" s="2"/>
      <c r="I52" s="2"/>
      <c r="J52" s="2">
        <v>1</v>
      </c>
      <c r="K52" s="2"/>
      <c r="L52" s="34"/>
      <c r="M52" s="2"/>
      <c r="N52" s="2"/>
      <c r="O52" s="2"/>
      <c r="P52" s="2">
        <v>3</v>
      </c>
      <c r="Q52" s="34"/>
      <c r="R52" s="2"/>
      <c r="S52" s="2">
        <f t="shared" si="0"/>
        <v>4</v>
      </c>
      <c r="T52" s="30">
        <f>'Specifikace služeb'!C51</f>
        <v>72</v>
      </c>
      <c r="U52" s="7">
        <f t="shared" si="1"/>
        <v>288</v>
      </c>
      <c r="V52" s="31">
        <v>21</v>
      </c>
      <c r="W52" s="20">
        <f t="shared" si="2"/>
        <v>348.48</v>
      </c>
    </row>
    <row r="53" spans="1:23" x14ac:dyDescent="0.2">
      <c r="A53" s="19" t="s">
        <v>152</v>
      </c>
      <c r="B53" s="2" t="s">
        <v>103</v>
      </c>
      <c r="C53" s="2">
        <v>48</v>
      </c>
      <c r="D53" s="2">
        <v>14</v>
      </c>
      <c r="E53" s="2"/>
      <c r="F53" s="2">
        <v>18</v>
      </c>
      <c r="G53" s="2">
        <v>17</v>
      </c>
      <c r="H53" s="2"/>
      <c r="I53" s="2">
        <v>10</v>
      </c>
      <c r="J53" s="2"/>
      <c r="K53" s="2"/>
      <c r="L53" s="34"/>
      <c r="M53" s="2"/>
      <c r="N53" s="2">
        <v>12</v>
      </c>
      <c r="O53" s="2"/>
      <c r="P53" s="2"/>
      <c r="Q53" s="34"/>
      <c r="R53" s="2">
        <v>2</v>
      </c>
      <c r="S53" s="2">
        <f t="shared" si="0"/>
        <v>121</v>
      </c>
      <c r="T53" s="30">
        <f>'Specifikace služeb'!C52</f>
        <v>42</v>
      </c>
      <c r="U53" s="7">
        <f t="shared" si="1"/>
        <v>5082</v>
      </c>
      <c r="V53" s="31">
        <v>21</v>
      </c>
      <c r="W53" s="20">
        <f t="shared" si="2"/>
        <v>6149.22</v>
      </c>
    </row>
    <row r="54" spans="1:23" x14ac:dyDescent="0.2">
      <c r="A54" s="19" t="s">
        <v>153</v>
      </c>
      <c r="B54" s="2" t="s">
        <v>103</v>
      </c>
      <c r="C54" s="2">
        <v>1</v>
      </c>
      <c r="D54" s="2">
        <v>1</v>
      </c>
      <c r="E54" s="2">
        <v>25</v>
      </c>
      <c r="F54" s="2">
        <v>3</v>
      </c>
      <c r="G54" s="2"/>
      <c r="H54" s="2">
        <v>1</v>
      </c>
      <c r="I54" s="2">
        <v>1</v>
      </c>
      <c r="J54" s="2">
        <v>1</v>
      </c>
      <c r="K54" s="2"/>
      <c r="L54" s="34"/>
      <c r="M54" s="2"/>
      <c r="N54" s="2"/>
      <c r="O54" s="2"/>
      <c r="P54" s="2"/>
      <c r="Q54" s="34"/>
      <c r="R54" s="2">
        <v>3</v>
      </c>
      <c r="S54" s="2">
        <f t="shared" si="0"/>
        <v>36</v>
      </c>
      <c r="T54" s="30">
        <f>'Specifikace služeb'!C53</f>
        <v>36</v>
      </c>
      <c r="U54" s="7">
        <f t="shared" si="1"/>
        <v>1296</v>
      </c>
      <c r="V54" s="31">
        <v>21</v>
      </c>
      <c r="W54" s="20">
        <f t="shared" si="2"/>
        <v>1568.16</v>
      </c>
    </row>
    <row r="55" spans="1:23" x14ac:dyDescent="0.2">
      <c r="A55" s="19" t="s">
        <v>154</v>
      </c>
      <c r="B55" s="2" t="s">
        <v>103</v>
      </c>
      <c r="C55" s="2">
        <v>3</v>
      </c>
      <c r="D55" s="2"/>
      <c r="E55" s="2">
        <v>0</v>
      </c>
      <c r="F55" s="2">
        <v>5</v>
      </c>
      <c r="G55" s="2"/>
      <c r="H55" s="2"/>
      <c r="I55" s="2"/>
      <c r="J55" s="2">
        <v>1</v>
      </c>
      <c r="K55" s="2">
        <v>1</v>
      </c>
      <c r="L55" s="34"/>
      <c r="M55" s="2"/>
      <c r="N55" s="2"/>
      <c r="O55" s="2"/>
      <c r="P55" s="2"/>
      <c r="Q55" s="34"/>
      <c r="R55" s="2"/>
      <c r="S55" s="2">
        <f t="shared" si="0"/>
        <v>10</v>
      </c>
      <c r="T55" s="30">
        <f>'Specifikace služeb'!C54</f>
        <v>192</v>
      </c>
      <c r="U55" s="7">
        <f t="shared" si="1"/>
        <v>1920</v>
      </c>
      <c r="V55" s="31">
        <v>21</v>
      </c>
      <c r="W55" s="20">
        <f t="shared" si="2"/>
        <v>2323.1999999999998</v>
      </c>
    </row>
    <row r="56" spans="1:23" x14ac:dyDescent="0.2">
      <c r="A56" s="19" t="s">
        <v>155</v>
      </c>
      <c r="B56" s="2" t="s">
        <v>103</v>
      </c>
      <c r="C56" s="2"/>
      <c r="D56" s="2"/>
      <c r="E56" s="2"/>
      <c r="F56" s="2"/>
      <c r="G56" s="2"/>
      <c r="H56" s="2">
        <v>1</v>
      </c>
      <c r="I56" s="2"/>
      <c r="J56" s="2"/>
      <c r="K56" s="2"/>
      <c r="L56" s="34"/>
      <c r="M56" s="2"/>
      <c r="N56" s="2"/>
      <c r="O56" s="2"/>
      <c r="P56" s="2"/>
      <c r="Q56" s="34"/>
      <c r="R56" s="2"/>
      <c r="S56" s="2">
        <f t="shared" si="0"/>
        <v>1</v>
      </c>
      <c r="T56" s="30">
        <f>'Specifikace služeb'!C55</f>
        <v>48</v>
      </c>
      <c r="U56" s="7">
        <f t="shared" si="1"/>
        <v>48</v>
      </c>
      <c r="V56" s="31">
        <v>21</v>
      </c>
      <c r="W56" s="20">
        <f t="shared" si="2"/>
        <v>58.08</v>
      </c>
    </row>
    <row r="57" spans="1:23" ht="25.5" x14ac:dyDescent="0.2">
      <c r="A57" s="64" t="s">
        <v>156</v>
      </c>
      <c r="B57" s="2" t="s">
        <v>103</v>
      </c>
      <c r="C57" s="2">
        <v>9</v>
      </c>
      <c r="D57" s="2">
        <v>17</v>
      </c>
      <c r="E57" s="2"/>
      <c r="F57" s="2">
        <v>7</v>
      </c>
      <c r="G57" s="2">
        <v>3</v>
      </c>
      <c r="H57" s="2">
        <v>3</v>
      </c>
      <c r="I57" s="2">
        <v>3</v>
      </c>
      <c r="J57" s="2">
        <v>1</v>
      </c>
      <c r="K57" s="2">
        <v>6</v>
      </c>
      <c r="L57" s="34"/>
      <c r="M57" s="2">
        <v>6</v>
      </c>
      <c r="N57" s="2">
        <v>8</v>
      </c>
      <c r="O57" s="2">
        <v>2</v>
      </c>
      <c r="P57" s="2">
        <v>2</v>
      </c>
      <c r="Q57" s="34"/>
      <c r="R57" s="2">
        <v>2</v>
      </c>
      <c r="S57" s="2">
        <f t="shared" si="0"/>
        <v>69</v>
      </c>
      <c r="T57" s="30">
        <f>'Specifikace služeb'!C56</f>
        <v>48</v>
      </c>
      <c r="U57" s="7">
        <f t="shared" si="1"/>
        <v>3312</v>
      </c>
      <c r="V57" s="31">
        <v>21</v>
      </c>
      <c r="W57" s="20">
        <f t="shared" si="2"/>
        <v>4007.52</v>
      </c>
    </row>
    <row r="58" spans="1:23" x14ac:dyDescent="0.2">
      <c r="A58" s="19" t="s">
        <v>158</v>
      </c>
      <c r="B58" s="2" t="s">
        <v>103</v>
      </c>
      <c r="C58" s="24"/>
      <c r="D58" s="24"/>
      <c r="E58" s="3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34">
        <v>24</v>
      </c>
      <c r="R58" s="2"/>
      <c r="S58" s="2">
        <f t="shared" si="0"/>
        <v>24</v>
      </c>
      <c r="T58" s="30">
        <f>'Specifikace služeb'!C58</f>
        <v>100</v>
      </c>
      <c r="U58" s="7">
        <f t="shared" si="1"/>
        <v>2400</v>
      </c>
      <c r="V58" s="31">
        <v>21</v>
      </c>
      <c r="W58" s="20">
        <f t="shared" si="2"/>
        <v>2904</v>
      </c>
    </row>
    <row r="59" spans="1:23" x14ac:dyDescent="0.2">
      <c r="A59" s="19" t="s">
        <v>159</v>
      </c>
      <c r="B59" s="2" t="s">
        <v>103</v>
      </c>
      <c r="C59" s="24"/>
      <c r="D59" s="24"/>
      <c r="E59" s="34"/>
      <c r="F59" s="24"/>
      <c r="G59" s="24"/>
      <c r="H59" s="24"/>
      <c r="I59" s="24"/>
      <c r="J59" s="24"/>
      <c r="K59" s="24"/>
      <c r="L59" s="24">
        <v>3</v>
      </c>
      <c r="M59" s="24"/>
      <c r="N59" s="24"/>
      <c r="O59" s="24"/>
      <c r="P59" s="24"/>
      <c r="Q59" s="34">
        <v>9</v>
      </c>
      <c r="R59" s="2"/>
      <c r="S59" s="2">
        <f t="shared" si="0"/>
        <v>12</v>
      </c>
      <c r="T59" s="30">
        <f>'Specifikace služeb'!C59</f>
        <v>500</v>
      </c>
      <c r="U59" s="7">
        <f t="shared" si="1"/>
        <v>6000</v>
      </c>
      <c r="V59" s="31">
        <v>21</v>
      </c>
      <c r="W59" s="20">
        <f t="shared" si="2"/>
        <v>7260</v>
      </c>
    </row>
    <row r="60" spans="1:23" x14ac:dyDescent="0.2">
      <c r="A60" s="19" t="s">
        <v>160</v>
      </c>
      <c r="B60" s="2" t="s">
        <v>103</v>
      </c>
      <c r="C60" s="24"/>
      <c r="D60" s="24"/>
      <c r="E60" s="3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34">
        <v>34</v>
      </c>
      <c r="R60" s="2"/>
      <c r="S60" s="2">
        <f t="shared" si="0"/>
        <v>34</v>
      </c>
      <c r="T60" s="30">
        <f>'Specifikace služeb'!C60</f>
        <v>30</v>
      </c>
      <c r="U60" s="7">
        <f t="shared" si="1"/>
        <v>1020</v>
      </c>
      <c r="V60" s="31">
        <v>21</v>
      </c>
      <c r="W60" s="20">
        <f t="shared" si="2"/>
        <v>1234.2</v>
      </c>
    </row>
    <row r="61" spans="1:23" x14ac:dyDescent="0.2">
      <c r="A61" s="19" t="s">
        <v>161</v>
      </c>
      <c r="B61" s="45" t="s">
        <v>103</v>
      </c>
      <c r="C61" s="24"/>
      <c r="D61" s="24"/>
      <c r="E61" s="3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58">
        <v>13</v>
      </c>
      <c r="R61" s="2"/>
      <c r="S61" s="2">
        <f t="shared" si="0"/>
        <v>13</v>
      </c>
      <c r="T61" s="30">
        <f>'Specifikace služeb'!C61</f>
        <v>50</v>
      </c>
      <c r="U61" s="7">
        <f t="shared" si="1"/>
        <v>650</v>
      </c>
      <c r="V61" s="31">
        <v>21</v>
      </c>
      <c r="W61" s="20">
        <f t="shared" si="2"/>
        <v>786.5</v>
      </c>
    </row>
    <row r="62" spans="1:23" x14ac:dyDescent="0.2">
      <c r="A62" s="19" t="s">
        <v>162</v>
      </c>
      <c r="B62" s="2" t="s">
        <v>103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34">
        <v>62</v>
      </c>
      <c r="R62" s="2"/>
      <c r="S62" s="2">
        <f>SUM(C62:R62)</f>
        <v>62</v>
      </c>
      <c r="T62" s="30">
        <f>'Specifikace služeb'!C62</f>
        <v>55</v>
      </c>
      <c r="U62" s="7">
        <f>S62*T62</f>
        <v>3410</v>
      </c>
      <c r="V62" s="31">
        <v>21</v>
      </c>
      <c r="W62" s="20">
        <f>U62*(100+V62)/100</f>
        <v>4126.1000000000004</v>
      </c>
    </row>
    <row r="63" spans="1:23" x14ac:dyDescent="0.2">
      <c r="A63" s="19" t="s">
        <v>163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34">
        <v>7</v>
      </c>
      <c r="R63" s="2"/>
      <c r="S63" s="2">
        <f>SUM(C63:R63)</f>
        <v>7</v>
      </c>
      <c r="T63" s="30">
        <f>'Specifikace služeb'!C63</f>
        <v>152</v>
      </c>
      <c r="U63" s="7">
        <f>S63*T63</f>
        <v>1064</v>
      </c>
      <c r="V63" s="31">
        <v>21</v>
      </c>
      <c r="W63" s="20">
        <f>U63*(100+V63)/100</f>
        <v>1287.44</v>
      </c>
    </row>
    <row r="64" spans="1:23" ht="16.5" hidden="1" thickBot="1" x14ac:dyDescent="0.3">
      <c r="A64" s="9" t="s">
        <v>202</v>
      </c>
      <c r="B64" s="10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5"/>
      <c r="O64" s="84"/>
      <c r="P64" s="84"/>
      <c r="Q64" s="60"/>
      <c r="R64" s="60"/>
      <c r="S64" s="60"/>
      <c r="T64" s="12"/>
      <c r="U64" s="13">
        <f>SUM(U4:U63)</f>
        <v>79489.2</v>
      </c>
      <c r="V64" s="29"/>
      <c r="W64" s="13">
        <f>SUM(W4:W63)</f>
        <v>96181.932000000015</v>
      </c>
    </row>
    <row r="65" spans="4:4" x14ac:dyDescent="0.2">
      <c r="D65" s="27"/>
    </row>
  </sheetData>
  <pageMargins left="0.7" right="0.7" top="0.78740157499999996" bottom="0.78740157499999996" header="0.3" footer="0.3"/>
  <pageSetup paperSize="8" scale="8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U65"/>
  <sheetViews>
    <sheetView workbookViewId="0">
      <selection activeCell="I31" sqref="I31"/>
    </sheetView>
  </sheetViews>
  <sheetFormatPr defaultRowHeight="12.75" x14ac:dyDescent="0.2"/>
  <cols>
    <col min="1" max="1" width="60.7109375" style="1" customWidth="1"/>
    <col min="2" max="2" width="9.42578125" style="1" customWidth="1"/>
    <col min="3" max="3" width="9.5703125" style="22" customWidth="1"/>
    <col min="4" max="4" width="12.28515625" style="22" customWidth="1"/>
    <col min="5" max="14" width="9.5703125" style="22" customWidth="1"/>
    <col min="15" max="15" width="10.42578125" style="22" customWidth="1"/>
    <col min="16" max="16" width="9.85546875" style="1" customWidth="1"/>
    <col min="17" max="17" width="11.140625" style="1" customWidth="1"/>
    <col min="18" max="21" width="9.140625" style="1" hidden="1" customWidth="1"/>
    <col min="22" max="16384" width="9.140625" style="1"/>
  </cols>
  <sheetData>
    <row r="1" spans="1:21" s="22" customFormat="1" ht="65.25" thickBot="1" x14ac:dyDescent="0.3">
      <c r="A1" s="8" t="s">
        <v>338</v>
      </c>
      <c r="C1" s="72" t="s">
        <v>339</v>
      </c>
      <c r="D1" s="72" t="s">
        <v>340</v>
      </c>
      <c r="E1" s="72" t="s">
        <v>341</v>
      </c>
      <c r="F1" s="72" t="s">
        <v>302</v>
      </c>
      <c r="G1" s="72" t="s">
        <v>342</v>
      </c>
      <c r="H1" s="72" t="s">
        <v>343</v>
      </c>
      <c r="I1" s="73" t="s">
        <v>290</v>
      </c>
      <c r="J1" s="73" t="s">
        <v>204</v>
      </c>
      <c r="K1" s="72" t="s">
        <v>307</v>
      </c>
      <c r="L1" s="72" t="s">
        <v>221</v>
      </c>
      <c r="M1" s="72" t="s">
        <v>344</v>
      </c>
      <c r="N1" s="72" t="s">
        <v>201</v>
      </c>
      <c r="O1" s="72" t="s">
        <v>345</v>
      </c>
      <c r="P1" s="73" t="s">
        <v>296</v>
      </c>
    </row>
    <row r="2" spans="1:21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71" t="s">
        <v>186</v>
      </c>
      <c r="H2" s="71" t="s">
        <v>186</v>
      </c>
      <c r="I2" s="71" t="s">
        <v>186</v>
      </c>
      <c r="J2" s="71" t="s">
        <v>186</v>
      </c>
      <c r="K2" s="71" t="s">
        <v>186</v>
      </c>
      <c r="L2" s="71" t="s">
        <v>186</v>
      </c>
      <c r="M2" s="71" t="s">
        <v>186</v>
      </c>
      <c r="N2" s="71" t="s">
        <v>186</v>
      </c>
      <c r="O2" s="71" t="s">
        <v>186</v>
      </c>
      <c r="P2" s="36" t="s">
        <v>186</v>
      </c>
      <c r="Q2" s="15" t="s">
        <v>187</v>
      </c>
      <c r="R2" s="15" t="s">
        <v>188</v>
      </c>
      <c r="S2" s="15" t="s">
        <v>189</v>
      </c>
      <c r="T2" s="28" t="s">
        <v>190</v>
      </c>
      <c r="U2" s="16" t="s">
        <v>191</v>
      </c>
    </row>
    <row r="3" spans="1:21" x14ac:dyDescent="0.2">
      <c r="A3" s="17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4"/>
      <c r="Q3" s="4"/>
      <c r="R3" s="4"/>
      <c r="S3" s="6"/>
      <c r="T3" s="6"/>
      <c r="U3" s="18"/>
    </row>
    <row r="4" spans="1:21" x14ac:dyDescent="0.2">
      <c r="A4" s="19" t="s">
        <v>102</v>
      </c>
      <c r="B4" s="2" t="s">
        <v>103</v>
      </c>
      <c r="C4" s="2"/>
      <c r="D4" s="2">
        <v>2</v>
      </c>
      <c r="E4" s="2">
        <v>2</v>
      </c>
      <c r="F4" s="2">
        <v>1</v>
      </c>
      <c r="G4" s="2"/>
      <c r="H4" s="2">
        <v>1</v>
      </c>
      <c r="I4" s="2"/>
      <c r="J4" s="2">
        <v>1</v>
      </c>
      <c r="K4" s="2"/>
      <c r="L4" s="2"/>
      <c r="M4" s="2">
        <v>2</v>
      </c>
      <c r="N4" s="2"/>
      <c r="O4" s="2"/>
      <c r="P4" s="33"/>
      <c r="Q4" s="2">
        <f t="shared" ref="Q4:Q30" si="0">SUM(C4:P4)</f>
        <v>9</v>
      </c>
      <c r="R4" s="30">
        <f>'Specifikace služeb'!C3</f>
        <v>98.4</v>
      </c>
      <c r="S4" s="7">
        <f>Q4*R4</f>
        <v>885.6</v>
      </c>
      <c r="T4" s="31">
        <v>21</v>
      </c>
      <c r="U4" s="20">
        <f>S4*(100+T4)/100</f>
        <v>1071.576</v>
      </c>
    </row>
    <row r="5" spans="1:21" x14ac:dyDescent="0.2">
      <c r="A5" s="19" t="s">
        <v>104</v>
      </c>
      <c r="B5" s="2" t="s">
        <v>105</v>
      </c>
      <c r="C5" s="2"/>
      <c r="D5" s="2">
        <v>1</v>
      </c>
      <c r="E5" s="2"/>
      <c r="F5" s="2">
        <v>0</v>
      </c>
      <c r="G5" s="2"/>
      <c r="H5" s="2">
        <v>2</v>
      </c>
      <c r="I5" s="2"/>
      <c r="J5" s="2"/>
      <c r="K5" s="2"/>
      <c r="L5" s="2">
        <v>1</v>
      </c>
      <c r="M5" s="2"/>
      <c r="N5" s="2"/>
      <c r="O5" s="2"/>
      <c r="P5" s="34"/>
      <c r="Q5" s="2">
        <f t="shared" si="0"/>
        <v>4</v>
      </c>
      <c r="R5" s="30">
        <f>'Specifikace služeb'!C4</f>
        <v>114</v>
      </c>
      <c r="S5" s="7">
        <f t="shared" ref="S5:S61" si="1">Q5*R5</f>
        <v>456</v>
      </c>
      <c r="T5" s="31">
        <v>21</v>
      </c>
      <c r="U5" s="20">
        <f t="shared" ref="U5:U61" si="2">S5*(100+T5)/100</f>
        <v>551.76</v>
      </c>
    </row>
    <row r="6" spans="1:21" x14ac:dyDescent="0.2">
      <c r="A6" s="19" t="s">
        <v>106</v>
      </c>
      <c r="B6" s="2" t="s">
        <v>105</v>
      </c>
      <c r="C6" s="2"/>
      <c r="D6" s="2">
        <v>3</v>
      </c>
      <c r="E6" s="2"/>
      <c r="F6" s="2">
        <v>1</v>
      </c>
      <c r="G6" s="2">
        <v>1</v>
      </c>
      <c r="H6" s="2"/>
      <c r="I6" s="2">
        <v>1</v>
      </c>
      <c r="J6" s="2">
        <v>1</v>
      </c>
      <c r="K6" s="2"/>
      <c r="L6" s="2"/>
      <c r="M6" s="2"/>
      <c r="N6" s="2"/>
      <c r="O6" s="2">
        <v>1</v>
      </c>
      <c r="P6" s="34"/>
      <c r="Q6" s="2">
        <f t="shared" si="0"/>
        <v>8</v>
      </c>
      <c r="R6" s="30">
        <f>'Specifikace služeb'!C5</f>
        <v>180</v>
      </c>
      <c r="S6" s="7">
        <f t="shared" si="1"/>
        <v>1440</v>
      </c>
      <c r="T6" s="31">
        <v>21</v>
      </c>
      <c r="U6" s="20">
        <f t="shared" si="2"/>
        <v>1742.4</v>
      </c>
    </row>
    <row r="7" spans="1:21" x14ac:dyDescent="0.2">
      <c r="A7" s="19" t="s">
        <v>107</v>
      </c>
      <c r="B7" s="2" t="s">
        <v>105</v>
      </c>
      <c r="C7" s="2"/>
      <c r="D7" s="2"/>
      <c r="E7" s="2"/>
      <c r="F7" s="2">
        <v>0</v>
      </c>
      <c r="G7" s="2"/>
      <c r="H7" s="2"/>
      <c r="I7" s="2"/>
      <c r="J7" s="2"/>
      <c r="K7" s="2"/>
      <c r="L7" s="2"/>
      <c r="M7" s="2"/>
      <c r="N7" s="2"/>
      <c r="O7" s="2"/>
      <c r="P7" s="34"/>
      <c r="Q7" s="2">
        <f t="shared" si="0"/>
        <v>0</v>
      </c>
      <c r="R7" s="30">
        <f>'Specifikace služeb'!C6</f>
        <v>276</v>
      </c>
      <c r="S7" s="7">
        <f t="shared" si="1"/>
        <v>0</v>
      </c>
      <c r="T7" s="31">
        <v>21</v>
      </c>
      <c r="U7" s="20">
        <f t="shared" si="2"/>
        <v>0</v>
      </c>
    </row>
    <row r="8" spans="1:21" x14ac:dyDescent="0.2">
      <c r="A8" s="19" t="s">
        <v>108</v>
      </c>
      <c r="B8" s="2" t="s">
        <v>103</v>
      </c>
      <c r="C8" s="2"/>
      <c r="D8" s="2"/>
      <c r="E8" s="2"/>
      <c r="F8" s="2">
        <v>0</v>
      </c>
      <c r="G8" s="2"/>
      <c r="H8" s="2"/>
      <c r="I8" s="2"/>
      <c r="J8" s="2"/>
      <c r="K8" s="2"/>
      <c r="L8" s="2"/>
      <c r="M8" s="2"/>
      <c r="N8" s="2"/>
      <c r="O8" s="2"/>
      <c r="P8" s="34"/>
      <c r="Q8" s="2">
        <f t="shared" si="0"/>
        <v>0</v>
      </c>
      <c r="R8" s="30">
        <f>'Specifikace služeb'!C7</f>
        <v>108</v>
      </c>
      <c r="S8" s="7">
        <f t="shared" si="1"/>
        <v>0</v>
      </c>
      <c r="T8" s="31">
        <v>21</v>
      </c>
      <c r="U8" s="20">
        <f t="shared" si="2"/>
        <v>0</v>
      </c>
    </row>
    <row r="9" spans="1:21" x14ac:dyDescent="0.2">
      <c r="A9" s="19" t="s">
        <v>109</v>
      </c>
      <c r="B9" s="2" t="s">
        <v>103</v>
      </c>
      <c r="C9" s="2"/>
      <c r="D9" s="2"/>
      <c r="E9" s="2"/>
      <c r="F9" s="2">
        <v>0</v>
      </c>
      <c r="G9" s="2"/>
      <c r="H9" s="2"/>
      <c r="I9" s="2"/>
      <c r="J9" s="2"/>
      <c r="K9" s="2"/>
      <c r="L9" s="2"/>
      <c r="M9" s="2"/>
      <c r="N9" s="2"/>
      <c r="O9" s="2"/>
      <c r="P9" s="34"/>
      <c r="Q9" s="2">
        <f t="shared" si="0"/>
        <v>0</v>
      </c>
      <c r="R9" s="30">
        <f>'Specifikace služeb'!C8</f>
        <v>222</v>
      </c>
      <c r="S9" s="7">
        <f t="shared" si="1"/>
        <v>0</v>
      </c>
      <c r="T9" s="31">
        <v>21</v>
      </c>
      <c r="U9" s="20">
        <f t="shared" si="2"/>
        <v>0</v>
      </c>
    </row>
    <row r="10" spans="1:21" x14ac:dyDescent="0.2">
      <c r="A10" s="19" t="s">
        <v>110</v>
      </c>
      <c r="B10" s="2" t="s">
        <v>103</v>
      </c>
      <c r="C10" s="2"/>
      <c r="D10" s="2"/>
      <c r="E10" s="2"/>
      <c r="F10" s="2">
        <v>0</v>
      </c>
      <c r="G10" s="2"/>
      <c r="H10" s="2"/>
      <c r="I10" s="2"/>
      <c r="J10" s="2"/>
      <c r="K10" s="2"/>
      <c r="L10" s="2"/>
      <c r="M10" s="2"/>
      <c r="N10" s="2"/>
      <c r="O10" s="2"/>
      <c r="P10" s="34"/>
      <c r="Q10" s="2">
        <f t="shared" si="0"/>
        <v>0</v>
      </c>
      <c r="R10" s="30">
        <f>'Specifikace služeb'!C9</f>
        <v>420</v>
      </c>
      <c r="S10" s="7">
        <f t="shared" si="1"/>
        <v>0</v>
      </c>
      <c r="T10" s="31">
        <v>21</v>
      </c>
      <c r="U10" s="20">
        <f t="shared" si="2"/>
        <v>0</v>
      </c>
    </row>
    <row r="11" spans="1:21" x14ac:dyDescent="0.2">
      <c r="A11" s="19" t="s">
        <v>111</v>
      </c>
      <c r="B11" s="2" t="s">
        <v>112</v>
      </c>
      <c r="C11" s="2"/>
      <c r="D11" s="2">
        <v>8</v>
      </c>
      <c r="E11" s="2"/>
      <c r="F11" s="2">
        <v>0</v>
      </c>
      <c r="G11" s="2"/>
      <c r="H11" s="2"/>
      <c r="I11" s="2"/>
      <c r="J11" s="2"/>
      <c r="K11" s="2"/>
      <c r="L11" s="2"/>
      <c r="M11" s="2"/>
      <c r="N11" s="2"/>
      <c r="O11" s="2"/>
      <c r="P11" s="34"/>
      <c r="Q11" s="2">
        <f t="shared" si="0"/>
        <v>8</v>
      </c>
      <c r="R11" s="30">
        <f>'Specifikace služeb'!C10</f>
        <v>38.4</v>
      </c>
      <c r="S11" s="7">
        <f t="shared" si="1"/>
        <v>307.2</v>
      </c>
      <c r="T11" s="31">
        <v>21</v>
      </c>
      <c r="U11" s="20">
        <f t="shared" si="2"/>
        <v>371.71199999999999</v>
      </c>
    </row>
    <row r="12" spans="1:21" x14ac:dyDescent="0.2">
      <c r="A12" s="19" t="s">
        <v>113</v>
      </c>
      <c r="B12" s="2" t="s">
        <v>112</v>
      </c>
      <c r="C12" s="2"/>
      <c r="D12" s="2">
        <v>77</v>
      </c>
      <c r="E12" s="2"/>
      <c r="F12" s="2">
        <v>0</v>
      </c>
      <c r="G12" s="2"/>
      <c r="H12" s="2">
        <v>10</v>
      </c>
      <c r="I12" s="2"/>
      <c r="J12" s="2"/>
      <c r="K12" s="2"/>
      <c r="L12" s="2"/>
      <c r="M12" s="2"/>
      <c r="N12" s="2"/>
      <c r="O12" s="2"/>
      <c r="P12" s="34"/>
      <c r="Q12" s="2">
        <f t="shared" si="0"/>
        <v>87</v>
      </c>
      <c r="R12" s="30">
        <f>'Specifikace služeb'!C11</f>
        <v>40.799999999999997</v>
      </c>
      <c r="S12" s="7">
        <f t="shared" si="1"/>
        <v>3549.6</v>
      </c>
      <c r="T12" s="31">
        <v>21</v>
      </c>
      <c r="U12" s="20">
        <f t="shared" si="2"/>
        <v>4295.0159999999996</v>
      </c>
    </row>
    <row r="13" spans="1:21" x14ac:dyDescent="0.2">
      <c r="A13" s="19" t="s">
        <v>114</v>
      </c>
      <c r="B13" s="2" t="s">
        <v>112</v>
      </c>
      <c r="C13" s="2"/>
      <c r="D13" s="2"/>
      <c r="E13" s="2"/>
      <c r="F13" s="2">
        <v>0</v>
      </c>
      <c r="G13" s="2"/>
      <c r="H13" s="2"/>
      <c r="I13" s="2"/>
      <c r="J13" s="2"/>
      <c r="K13" s="2"/>
      <c r="L13" s="2"/>
      <c r="M13" s="2"/>
      <c r="N13" s="2"/>
      <c r="O13" s="2"/>
      <c r="P13" s="34"/>
      <c r="Q13" s="2">
        <f t="shared" si="0"/>
        <v>0</v>
      </c>
      <c r="R13" s="30">
        <f>'Specifikace služeb'!C12</f>
        <v>43.2</v>
      </c>
      <c r="S13" s="7">
        <f t="shared" si="1"/>
        <v>0</v>
      </c>
      <c r="T13" s="31">
        <v>21</v>
      </c>
      <c r="U13" s="20">
        <f t="shared" si="2"/>
        <v>0</v>
      </c>
    </row>
    <row r="14" spans="1:21" x14ac:dyDescent="0.2">
      <c r="A14" s="19" t="s">
        <v>115</v>
      </c>
      <c r="B14" s="2" t="s">
        <v>112</v>
      </c>
      <c r="C14" s="2"/>
      <c r="D14" s="2"/>
      <c r="E14" s="2"/>
      <c r="F14" s="2">
        <v>7</v>
      </c>
      <c r="G14" s="2">
        <v>11</v>
      </c>
      <c r="H14" s="2"/>
      <c r="I14" s="2">
        <v>3</v>
      </c>
      <c r="J14" s="2">
        <v>4</v>
      </c>
      <c r="K14" s="2"/>
      <c r="L14" s="2">
        <v>2</v>
      </c>
      <c r="M14" s="2"/>
      <c r="N14" s="2"/>
      <c r="O14" s="2"/>
      <c r="P14" s="34"/>
      <c r="Q14" s="2">
        <f t="shared" si="0"/>
        <v>27</v>
      </c>
      <c r="R14" s="30">
        <f>'Specifikace služeb'!C13</f>
        <v>42</v>
      </c>
      <c r="S14" s="7">
        <f t="shared" si="1"/>
        <v>1134</v>
      </c>
      <c r="T14" s="31">
        <v>21</v>
      </c>
      <c r="U14" s="20">
        <f t="shared" si="2"/>
        <v>1372.14</v>
      </c>
    </row>
    <row r="15" spans="1:21" x14ac:dyDescent="0.2">
      <c r="A15" s="19" t="s">
        <v>113</v>
      </c>
      <c r="B15" s="2" t="s">
        <v>112</v>
      </c>
      <c r="C15" s="2"/>
      <c r="D15" s="2"/>
      <c r="E15" s="2"/>
      <c r="F15" s="2">
        <v>0</v>
      </c>
      <c r="G15" s="2"/>
      <c r="H15" s="2"/>
      <c r="I15" s="2"/>
      <c r="J15" s="2"/>
      <c r="K15" s="2"/>
      <c r="L15" s="2"/>
      <c r="M15" s="2"/>
      <c r="N15" s="2"/>
      <c r="O15" s="2">
        <v>7</v>
      </c>
      <c r="P15" s="34"/>
      <c r="Q15" s="2">
        <f t="shared" si="0"/>
        <v>7</v>
      </c>
      <c r="R15" s="30">
        <f>'Specifikace služeb'!C14</f>
        <v>45.6</v>
      </c>
      <c r="S15" s="7">
        <f t="shared" si="1"/>
        <v>319.2</v>
      </c>
      <c r="T15" s="31">
        <v>21</v>
      </c>
      <c r="U15" s="20">
        <f t="shared" si="2"/>
        <v>386.23199999999997</v>
      </c>
    </row>
    <row r="16" spans="1:21" x14ac:dyDescent="0.2">
      <c r="A16" s="19" t="s">
        <v>114</v>
      </c>
      <c r="B16" s="2" t="s">
        <v>112</v>
      </c>
      <c r="C16" s="2"/>
      <c r="D16" s="2"/>
      <c r="E16" s="2"/>
      <c r="F16" s="2">
        <v>0</v>
      </c>
      <c r="G16" s="2"/>
      <c r="H16" s="2"/>
      <c r="I16" s="2"/>
      <c r="J16" s="2"/>
      <c r="K16" s="2"/>
      <c r="L16" s="2"/>
      <c r="M16" s="2"/>
      <c r="N16" s="2"/>
      <c r="O16" s="2"/>
      <c r="P16" s="34"/>
      <c r="Q16" s="2">
        <f t="shared" si="0"/>
        <v>0</v>
      </c>
      <c r="R16" s="30">
        <f>'Specifikace služeb'!C15</f>
        <v>49.2</v>
      </c>
      <c r="S16" s="7">
        <f t="shared" si="1"/>
        <v>0</v>
      </c>
      <c r="T16" s="31">
        <v>21</v>
      </c>
      <c r="U16" s="20">
        <f t="shared" si="2"/>
        <v>0</v>
      </c>
    </row>
    <row r="17" spans="1:21" x14ac:dyDescent="0.2">
      <c r="A17" s="19" t="s">
        <v>116</v>
      </c>
      <c r="B17" s="2" t="s">
        <v>103</v>
      </c>
      <c r="C17" s="2"/>
      <c r="D17" s="2">
        <v>84</v>
      </c>
      <c r="E17" s="2"/>
      <c r="F17" s="2">
        <v>0</v>
      </c>
      <c r="G17" s="2"/>
      <c r="H17" s="2"/>
      <c r="I17" s="2"/>
      <c r="J17" s="2"/>
      <c r="K17" s="2"/>
      <c r="L17" s="2"/>
      <c r="M17" s="2"/>
      <c r="N17" s="2"/>
      <c r="O17" s="2"/>
      <c r="P17" s="34"/>
      <c r="Q17" s="2">
        <f t="shared" si="0"/>
        <v>84</v>
      </c>
      <c r="R17" s="30">
        <f>'Specifikace služeb'!C16</f>
        <v>24</v>
      </c>
      <c r="S17" s="7">
        <f t="shared" si="1"/>
        <v>2016</v>
      </c>
      <c r="T17" s="31">
        <v>21</v>
      </c>
      <c r="U17" s="20">
        <f t="shared" si="2"/>
        <v>2439.36</v>
      </c>
    </row>
    <row r="18" spans="1:21" x14ac:dyDescent="0.2">
      <c r="A18" s="21" t="s">
        <v>117</v>
      </c>
      <c r="B18" s="2" t="s">
        <v>103</v>
      </c>
      <c r="C18" s="2"/>
      <c r="D18" s="2"/>
      <c r="E18" s="2"/>
      <c r="F18" s="2">
        <v>5</v>
      </c>
      <c r="G18" s="2">
        <v>9</v>
      </c>
      <c r="H18" s="2">
        <v>8</v>
      </c>
      <c r="I18" s="2">
        <v>1</v>
      </c>
      <c r="J18" s="2">
        <v>5</v>
      </c>
      <c r="K18" s="2"/>
      <c r="L18" s="2">
        <v>2</v>
      </c>
      <c r="M18" s="2"/>
      <c r="N18" s="2"/>
      <c r="O18" s="2">
        <v>14</v>
      </c>
      <c r="P18" s="34"/>
      <c r="Q18" s="2">
        <f t="shared" si="0"/>
        <v>44</v>
      </c>
      <c r="R18" s="30">
        <f>'Specifikace služeb'!C17</f>
        <v>26.4</v>
      </c>
      <c r="S18" s="7">
        <f t="shared" si="1"/>
        <v>1161.5999999999999</v>
      </c>
      <c r="T18" s="31">
        <v>21</v>
      </c>
      <c r="U18" s="20">
        <f t="shared" si="2"/>
        <v>1405.5359999999998</v>
      </c>
    </row>
    <row r="19" spans="1:21" x14ac:dyDescent="0.2">
      <c r="A19" s="34" t="s">
        <v>118</v>
      </c>
      <c r="B19" s="2" t="s">
        <v>103</v>
      </c>
      <c r="C19" s="2"/>
      <c r="D19" s="2"/>
      <c r="E19" s="2"/>
      <c r="F19" s="2">
        <v>0</v>
      </c>
      <c r="G19" s="2"/>
      <c r="H19" s="2"/>
      <c r="I19" s="2"/>
      <c r="J19" s="2"/>
      <c r="K19" s="2"/>
      <c r="L19" s="2"/>
      <c r="M19" s="2"/>
      <c r="N19" s="2"/>
      <c r="O19" s="2"/>
      <c r="P19" s="34"/>
      <c r="Q19" s="2">
        <f t="shared" si="0"/>
        <v>0</v>
      </c>
      <c r="R19" s="30">
        <f>'Specifikace služeb'!C18</f>
        <v>60</v>
      </c>
      <c r="S19" s="7">
        <f t="shared" si="1"/>
        <v>0</v>
      </c>
      <c r="T19" s="31">
        <v>21</v>
      </c>
      <c r="U19" s="20">
        <f t="shared" si="2"/>
        <v>0</v>
      </c>
    </row>
    <row r="20" spans="1:21" x14ac:dyDescent="0.2">
      <c r="A20" s="47" t="s">
        <v>119</v>
      </c>
      <c r="B20" s="2" t="s">
        <v>103</v>
      </c>
      <c r="C20" s="2"/>
      <c r="D20" s="2"/>
      <c r="E20" s="2"/>
      <c r="F20" s="2">
        <v>0</v>
      </c>
      <c r="G20" s="2"/>
      <c r="H20" s="2"/>
      <c r="I20" s="2"/>
      <c r="J20" s="2"/>
      <c r="K20" s="2"/>
      <c r="L20" s="2"/>
      <c r="M20" s="2"/>
      <c r="N20" s="2"/>
      <c r="O20" s="2"/>
      <c r="P20" s="34"/>
      <c r="Q20" s="2">
        <f t="shared" si="0"/>
        <v>0</v>
      </c>
      <c r="R20" s="30">
        <f>'Specifikace služeb'!C19</f>
        <v>48</v>
      </c>
      <c r="S20" s="7">
        <f t="shared" si="1"/>
        <v>0</v>
      </c>
      <c r="T20" s="31">
        <v>21</v>
      </c>
      <c r="U20" s="20">
        <f t="shared" si="2"/>
        <v>0</v>
      </c>
    </row>
    <row r="21" spans="1:21" x14ac:dyDescent="0.2">
      <c r="A21" s="47" t="s">
        <v>120</v>
      </c>
      <c r="B21" s="2" t="s">
        <v>103</v>
      </c>
      <c r="C21" s="2"/>
      <c r="D21" s="2"/>
      <c r="E21" s="2"/>
      <c r="F21" s="2">
        <v>0</v>
      </c>
      <c r="G21" s="2"/>
      <c r="H21" s="2"/>
      <c r="I21" s="2"/>
      <c r="J21" s="2"/>
      <c r="K21" s="2"/>
      <c r="L21" s="2"/>
      <c r="M21" s="2"/>
      <c r="N21" s="2"/>
      <c r="O21" s="2"/>
      <c r="P21" s="34"/>
      <c r="Q21" s="2">
        <f t="shared" si="0"/>
        <v>0</v>
      </c>
      <c r="R21" s="30">
        <f>'Specifikace služeb'!C20</f>
        <v>54</v>
      </c>
      <c r="S21" s="7">
        <f t="shared" si="1"/>
        <v>0</v>
      </c>
      <c r="T21" s="31">
        <v>21</v>
      </c>
      <c r="U21" s="20">
        <f t="shared" si="2"/>
        <v>0</v>
      </c>
    </row>
    <row r="22" spans="1:21" x14ac:dyDescent="0.2">
      <c r="A22" s="44" t="s">
        <v>121</v>
      </c>
      <c r="B22" s="2" t="s">
        <v>103</v>
      </c>
      <c r="C22" s="2"/>
      <c r="D22" s="2">
        <v>1</v>
      </c>
      <c r="E22" s="2"/>
      <c r="F22" s="2">
        <v>0</v>
      </c>
      <c r="G22" s="2"/>
      <c r="H22" s="2"/>
      <c r="I22" s="2"/>
      <c r="J22" s="2"/>
      <c r="K22" s="2"/>
      <c r="L22" s="2"/>
      <c r="M22" s="2"/>
      <c r="N22" s="2"/>
      <c r="O22" s="2"/>
      <c r="P22" s="34"/>
      <c r="Q22" s="2">
        <f t="shared" si="0"/>
        <v>1</v>
      </c>
      <c r="R22" s="30">
        <f>'Specifikace služeb'!C21</f>
        <v>60</v>
      </c>
      <c r="S22" s="7">
        <f t="shared" si="1"/>
        <v>60</v>
      </c>
      <c r="T22" s="31">
        <v>21</v>
      </c>
      <c r="U22" s="20">
        <f t="shared" si="2"/>
        <v>72.599999999999994</v>
      </c>
    </row>
    <row r="23" spans="1:21" x14ac:dyDescent="0.2">
      <c r="A23" s="34" t="s">
        <v>122</v>
      </c>
      <c r="B23" s="2" t="s">
        <v>103</v>
      </c>
      <c r="C23" s="2"/>
      <c r="D23" s="2"/>
      <c r="E23" s="2"/>
      <c r="F23" s="2">
        <v>1</v>
      </c>
      <c r="G23" s="2"/>
      <c r="H23" s="2"/>
      <c r="I23" s="2"/>
      <c r="J23" s="2"/>
      <c r="K23" s="2"/>
      <c r="L23" s="2"/>
      <c r="M23" s="2"/>
      <c r="N23" s="2"/>
      <c r="O23" s="2"/>
      <c r="P23" s="34"/>
      <c r="Q23" s="2">
        <f t="shared" si="0"/>
        <v>1</v>
      </c>
      <c r="R23" s="30">
        <f>'Specifikace služeb'!C22</f>
        <v>56.4</v>
      </c>
      <c r="S23" s="7">
        <f t="shared" si="1"/>
        <v>56.4</v>
      </c>
      <c r="T23" s="31">
        <v>21</v>
      </c>
      <c r="U23" s="20">
        <f t="shared" si="2"/>
        <v>68.244</v>
      </c>
    </row>
    <row r="24" spans="1:21" x14ac:dyDescent="0.2">
      <c r="A24" s="34" t="s">
        <v>123</v>
      </c>
      <c r="B24" s="2" t="s">
        <v>103</v>
      </c>
      <c r="C24" s="2"/>
      <c r="D24" s="2">
        <v>8</v>
      </c>
      <c r="E24" s="2"/>
      <c r="F24" s="2">
        <v>0</v>
      </c>
      <c r="G24" s="2"/>
      <c r="H24" s="2"/>
      <c r="I24" s="2"/>
      <c r="J24" s="2"/>
      <c r="K24" s="2"/>
      <c r="L24" s="2"/>
      <c r="M24" s="2"/>
      <c r="N24" s="2"/>
      <c r="O24" s="2"/>
      <c r="P24" s="34"/>
      <c r="Q24" s="2">
        <f t="shared" si="0"/>
        <v>8</v>
      </c>
      <c r="R24" s="30">
        <f>'Specifikace služeb'!C23</f>
        <v>48</v>
      </c>
      <c r="S24" s="7">
        <f t="shared" si="1"/>
        <v>384</v>
      </c>
      <c r="T24" s="31">
        <v>21</v>
      </c>
      <c r="U24" s="20">
        <f t="shared" si="2"/>
        <v>464.64</v>
      </c>
    </row>
    <row r="25" spans="1:21" x14ac:dyDescent="0.2">
      <c r="A25" s="34" t="s">
        <v>120</v>
      </c>
      <c r="B25" s="2" t="s">
        <v>103</v>
      </c>
      <c r="C25" s="2"/>
      <c r="D25" s="2"/>
      <c r="E25" s="2"/>
      <c r="F25" s="2">
        <v>1</v>
      </c>
      <c r="G25" s="2"/>
      <c r="H25" s="2"/>
      <c r="I25" s="2"/>
      <c r="J25" s="2"/>
      <c r="K25" s="2"/>
      <c r="L25" s="2"/>
      <c r="M25" s="2"/>
      <c r="N25" s="2"/>
      <c r="O25" s="2"/>
      <c r="P25" s="34"/>
      <c r="Q25" s="2">
        <f t="shared" si="0"/>
        <v>1</v>
      </c>
      <c r="R25" s="30">
        <f>'Specifikace služeb'!C24</f>
        <v>52.8</v>
      </c>
      <c r="S25" s="7">
        <f t="shared" si="1"/>
        <v>52.8</v>
      </c>
      <c r="T25" s="31">
        <v>21</v>
      </c>
      <c r="U25" s="20">
        <f t="shared" si="2"/>
        <v>63.887999999999991</v>
      </c>
    </row>
    <row r="26" spans="1:21" x14ac:dyDescent="0.2">
      <c r="A26" s="47" t="s">
        <v>124</v>
      </c>
      <c r="B26" s="2" t="s">
        <v>103</v>
      </c>
      <c r="C26" s="2"/>
      <c r="D26" s="2"/>
      <c r="E26" s="2"/>
      <c r="F26" s="2">
        <v>0</v>
      </c>
      <c r="G26" s="2"/>
      <c r="H26" s="2"/>
      <c r="I26" s="2"/>
      <c r="J26" s="2"/>
      <c r="K26" s="2"/>
      <c r="L26" s="2"/>
      <c r="M26" s="2"/>
      <c r="N26" s="2"/>
      <c r="O26" s="2"/>
      <c r="P26" s="34"/>
      <c r="Q26" s="2">
        <f t="shared" si="0"/>
        <v>0</v>
      </c>
      <c r="R26" s="30">
        <f>'Specifikace služeb'!C25</f>
        <v>56.4</v>
      </c>
      <c r="S26" s="7">
        <f t="shared" si="1"/>
        <v>0</v>
      </c>
      <c r="T26" s="31">
        <v>21</v>
      </c>
      <c r="U26" s="20">
        <f t="shared" si="2"/>
        <v>0</v>
      </c>
    </row>
    <row r="27" spans="1:21" x14ac:dyDescent="0.2">
      <c r="A27" s="47" t="s">
        <v>120</v>
      </c>
      <c r="B27" s="2" t="s">
        <v>103</v>
      </c>
      <c r="C27" s="2"/>
      <c r="D27" s="2"/>
      <c r="E27" s="2"/>
      <c r="F27" s="2">
        <v>0</v>
      </c>
      <c r="G27" s="2"/>
      <c r="H27" s="2"/>
      <c r="I27" s="2"/>
      <c r="J27" s="2"/>
      <c r="K27" s="2"/>
      <c r="L27" s="2"/>
      <c r="M27" s="2"/>
      <c r="N27" s="2"/>
      <c r="O27" s="2"/>
      <c r="P27" s="34"/>
      <c r="Q27" s="2">
        <f t="shared" si="0"/>
        <v>0</v>
      </c>
      <c r="R27" s="30">
        <f>'Specifikace služeb'!C26</f>
        <v>60</v>
      </c>
      <c r="S27" s="7">
        <f t="shared" si="1"/>
        <v>0</v>
      </c>
      <c r="T27" s="31">
        <v>21</v>
      </c>
      <c r="U27" s="20">
        <f t="shared" si="2"/>
        <v>0</v>
      </c>
    </row>
    <row r="28" spans="1:21" x14ac:dyDescent="0.2">
      <c r="A28" s="47" t="s">
        <v>125</v>
      </c>
      <c r="B28" s="2" t="s">
        <v>103</v>
      </c>
      <c r="C28" s="2"/>
      <c r="D28" s="2"/>
      <c r="E28" s="2"/>
      <c r="F28" s="2">
        <v>0</v>
      </c>
      <c r="G28" s="2"/>
      <c r="H28" s="2"/>
      <c r="I28" s="2"/>
      <c r="J28" s="2"/>
      <c r="K28" s="2"/>
      <c r="L28" s="2"/>
      <c r="M28" s="2"/>
      <c r="N28" s="2"/>
      <c r="O28" s="2"/>
      <c r="P28" s="34"/>
      <c r="Q28" s="2">
        <f t="shared" si="0"/>
        <v>0</v>
      </c>
      <c r="R28" s="30">
        <f>'Specifikace služeb'!C27</f>
        <v>50.4</v>
      </c>
      <c r="S28" s="7">
        <f t="shared" si="1"/>
        <v>0</v>
      </c>
      <c r="T28" s="31">
        <v>21</v>
      </c>
      <c r="U28" s="20">
        <f t="shared" si="2"/>
        <v>0</v>
      </c>
    </row>
    <row r="29" spans="1:21" x14ac:dyDescent="0.2">
      <c r="A29" s="44" t="s">
        <v>126</v>
      </c>
      <c r="B29" s="2" t="s">
        <v>127</v>
      </c>
      <c r="C29" s="2">
        <v>9</v>
      </c>
      <c r="D29" s="2"/>
      <c r="E29" s="2">
        <v>12</v>
      </c>
      <c r="F29" s="2">
        <v>0</v>
      </c>
      <c r="G29" s="2"/>
      <c r="H29" s="2"/>
      <c r="I29" s="2"/>
      <c r="J29" s="2">
        <v>1</v>
      </c>
      <c r="K29" s="2">
        <v>7</v>
      </c>
      <c r="L29" s="2"/>
      <c r="M29" s="2">
        <v>8</v>
      </c>
      <c r="N29" s="2"/>
      <c r="O29" s="2"/>
      <c r="P29" s="34"/>
      <c r="Q29" s="2">
        <f t="shared" si="0"/>
        <v>37</v>
      </c>
      <c r="R29" s="30">
        <f>'Specifikace služeb'!C28</f>
        <v>72</v>
      </c>
      <c r="S29" s="7">
        <f t="shared" si="1"/>
        <v>2664</v>
      </c>
      <c r="T29" s="31">
        <v>21</v>
      </c>
      <c r="U29" s="20">
        <f t="shared" si="2"/>
        <v>3223.44</v>
      </c>
    </row>
    <row r="30" spans="1:21" ht="25.5" x14ac:dyDescent="0.2">
      <c r="A30" s="68" t="s">
        <v>128</v>
      </c>
      <c r="B30" s="2" t="s">
        <v>129</v>
      </c>
      <c r="C30" s="2"/>
      <c r="D30" s="2">
        <v>15</v>
      </c>
      <c r="E30" s="2"/>
      <c r="F30" s="2">
        <v>0</v>
      </c>
      <c r="G30" s="2"/>
      <c r="H30" s="2"/>
      <c r="I30" s="2"/>
      <c r="J30" s="2"/>
      <c r="K30" s="2"/>
      <c r="L30" s="2">
        <v>3</v>
      </c>
      <c r="M30" s="2"/>
      <c r="N30" s="2"/>
      <c r="O30" s="2"/>
      <c r="P30" s="34"/>
      <c r="Q30" s="2">
        <f t="shared" si="0"/>
        <v>18</v>
      </c>
      <c r="R30" s="30">
        <f>'Specifikace služeb'!C29</f>
        <v>15.6</v>
      </c>
      <c r="S30" s="7">
        <f t="shared" si="1"/>
        <v>280.8</v>
      </c>
      <c r="T30" s="31">
        <v>21</v>
      </c>
      <c r="U30" s="20">
        <f t="shared" si="2"/>
        <v>339.76800000000003</v>
      </c>
    </row>
    <row r="31" spans="1:21" x14ac:dyDescent="0.2">
      <c r="A31" s="34" t="s">
        <v>130</v>
      </c>
      <c r="B31" s="2" t="s">
        <v>129</v>
      </c>
      <c r="C31" s="2"/>
      <c r="D31" s="2">
        <v>12</v>
      </c>
      <c r="E31" s="2"/>
      <c r="F31" s="2">
        <v>3</v>
      </c>
      <c r="G31" s="2">
        <v>12</v>
      </c>
      <c r="H31" s="2">
        <v>6</v>
      </c>
      <c r="I31" s="2">
        <v>3</v>
      </c>
      <c r="J31" s="2">
        <v>3</v>
      </c>
      <c r="K31" s="2"/>
      <c r="L31" s="2">
        <v>1</v>
      </c>
      <c r="M31" s="2"/>
      <c r="N31" s="2"/>
      <c r="O31" s="2">
        <v>3</v>
      </c>
      <c r="P31" s="34"/>
      <c r="Q31" s="2">
        <f t="shared" ref="Q31:Q44" si="3">SUM(C31:P31)</f>
        <v>43</v>
      </c>
      <c r="R31" s="30">
        <f>'Specifikace služeb'!C30</f>
        <v>24</v>
      </c>
      <c r="S31" s="7">
        <f t="shared" si="1"/>
        <v>1032</v>
      </c>
      <c r="T31" s="31">
        <v>21</v>
      </c>
      <c r="U31" s="20">
        <f t="shared" si="2"/>
        <v>1248.72</v>
      </c>
    </row>
    <row r="32" spans="1:21" x14ac:dyDescent="0.2">
      <c r="A32" s="47" t="s">
        <v>131</v>
      </c>
      <c r="B32" s="2" t="s">
        <v>129</v>
      </c>
      <c r="C32" s="2"/>
      <c r="D32" s="2"/>
      <c r="E32" s="2"/>
      <c r="F32" s="2">
        <v>3</v>
      </c>
      <c r="G32" s="2">
        <v>20</v>
      </c>
      <c r="H32" s="2">
        <v>10</v>
      </c>
      <c r="I32" s="2"/>
      <c r="J32" s="2"/>
      <c r="K32" s="2"/>
      <c r="L32" s="2">
        <v>10</v>
      </c>
      <c r="M32" s="2"/>
      <c r="N32" s="2"/>
      <c r="O32" s="2">
        <v>3</v>
      </c>
      <c r="P32" s="34"/>
      <c r="Q32" s="2">
        <f t="shared" si="3"/>
        <v>46</v>
      </c>
      <c r="R32" s="30">
        <f>'Specifikace služeb'!C31</f>
        <v>15.6</v>
      </c>
      <c r="S32" s="7">
        <f t="shared" si="1"/>
        <v>717.6</v>
      </c>
      <c r="T32" s="31">
        <v>21</v>
      </c>
      <c r="U32" s="20">
        <f t="shared" si="2"/>
        <v>868.29600000000005</v>
      </c>
    </row>
    <row r="33" spans="1:21" x14ac:dyDescent="0.2">
      <c r="A33" s="47" t="s">
        <v>192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34"/>
      <c r="Q33" s="34"/>
      <c r="R33" s="34"/>
      <c r="S33" s="34"/>
      <c r="T33" s="34"/>
      <c r="U33" s="34"/>
    </row>
    <row r="34" spans="1:21" x14ac:dyDescent="0.2">
      <c r="A34" s="34" t="s">
        <v>133</v>
      </c>
      <c r="B34" s="2" t="s">
        <v>129</v>
      </c>
      <c r="C34" s="2"/>
      <c r="D34" s="2"/>
      <c r="E34" s="2"/>
      <c r="F34" s="2">
        <v>11</v>
      </c>
      <c r="G34" s="2">
        <v>9</v>
      </c>
      <c r="H34" s="2">
        <v>27</v>
      </c>
      <c r="I34" s="2">
        <v>6</v>
      </c>
      <c r="J34" s="2">
        <v>8</v>
      </c>
      <c r="K34" s="2"/>
      <c r="L34" s="2">
        <v>6</v>
      </c>
      <c r="M34" s="2"/>
      <c r="N34" s="2"/>
      <c r="O34" s="2"/>
      <c r="P34" s="34"/>
      <c r="Q34" s="2">
        <f t="shared" si="3"/>
        <v>67</v>
      </c>
      <c r="R34" s="30">
        <f>'Specifikace služeb'!C33</f>
        <v>12</v>
      </c>
      <c r="S34" s="7">
        <f t="shared" si="1"/>
        <v>804</v>
      </c>
      <c r="T34" s="31">
        <v>21</v>
      </c>
      <c r="U34" s="20">
        <f t="shared" si="2"/>
        <v>972.84</v>
      </c>
    </row>
    <row r="35" spans="1:21" x14ac:dyDescent="0.2">
      <c r="A35" s="34" t="s">
        <v>134</v>
      </c>
      <c r="B35" s="2" t="s">
        <v>129</v>
      </c>
      <c r="C35" s="2"/>
      <c r="D35" s="2">
        <v>82</v>
      </c>
      <c r="E35" s="2"/>
      <c r="F35" s="2">
        <v>0</v>
      </c>
      <c r="G35" s="2"/>
      <c r="H35" s="2"/>
      <c r="I35" s="2"/>
      <c r="J35" s="2"/>
      <c r="K35" s="2"/>
      <c r="L35" s="2"/>
      <c r="M35" s="2"/>
      <c r="N35" s="2"/>
      <c r="O35" s="2">
        <v>12</v>
      </c>
      <c r="P35" s="34"/>
      <c r="Q35" s="2">
        <f t="shared" si="3"/>
        <v>94</v>
      </c>
      <c r="R35" s="30">
        <f>'Specifikace služeb'!C34</f>
        <v>14.4</v>
      </c>
      <c r="S35" s="7">
        <f t="shared" si="1"/>
        <v>1353.6000000000001</v>
      </c>
      <c r="T35" s="31">
        <v>21</v>
      </c>
      <c r="U35" s="20">
        <f t="shared" si="2"/>
        <v>1637.856</v>
      </c>
    </row>
    <row r="36" spans="1:21" x14ac:dyDescent="0.2">
      <c r="A36" s="34" t="s">
        <v>135</v>
      </c>
      <c r="B36" s="2" t="s">
        <v>129</v>
      </c>
      <c r="C36" s="2"/>
      <c r="D36" s="2"/>
      <c r="E36" s="2"/>
      <c r="F36" s="2">
        <v>0</v>
      </c>
      <c r="G36" s="2"/>
      <c r="H36" s="2"/>
      <c r="I36" s="2"/>
      <c r="J36" s="2"/>
      <c r="K36" s="2"/>
      <c r="L36" s="2"/>
      <c r="M36" s="2"/>
      <c r="N36" s="2"/>
      <c r="O36" s="2"/>
      <c r="P36" s="34"/>
      <c r="Q36" s="2">
        <f t="shared" si="3"/>
        <v>0</v>
      </c>
      <c r="R36" s="30">
        <f>'Specifikace služeb'!C35</f>
        <v>18</v>
      </c>
      <c r="S36" s="7">
        <f t="shared" si="1"/>
        <v>0</v>
      </c>
      <c r="T36" s="31">
        <v>21</v>
      </c>
      <c r="U36" s="20">
        <f t="shared" si="2"/>
        <v>0</v>
      </c>
    </row>
    <row r="37" spans="1:21" x14ac:dyDescent="0.2">
      <c r="A37" s="34" t="s">
        <v>136</v>
      </c>
      <c r="B37" s="2" t="s">
        <v>129</v>
      </c>
      <c r="C37" s="2"/>
      <c r="D37" s="2">
        <v>3</v>
      </c>
      <c r="E37" s="2"/>
      <c r="F37" s="2">
        <v>0</v>
      </c>
      <c r="G37" s="2"/>
      <c r="H37" s="2"/>
      <c r="I37" s="2"/>
      <c r="J37" s="2"/>
      <c r="K37" s="2"/>
      <c r="L37" s="2"/>
      <c r="M37" s="2"/>
      <c r="N37" s="2"/>
      <c r="O37" s="2"/>
      <c r="P37" s="34"/>
      <c r="Q37" s="2">
        <f t="shared" si="3"/>
        <v>3</v>
      </c>
      <c r="R37" s="30">
        <f>'Specifikace služeb'!C36</f>
        <v>14.4</v>
      </c>
      <c r="S37" s="7">
        <f t="shared" si="1"/>
        <v>43.2</v>
      </c>
      <c r="T37" s="31">
        <v>21</v>
      </c>
      <c r="U37" s="20">
        <f t="shared" si="2"/>
        <v>52.272000000000006</v>
      </c>
    </row>
    <row r="38" spans="1:21" x14ac:dyDescent="0.2">
      <c r="A38" s="34" t="s">
        <v>137</v>
      </c>
      <c r="B38" s="2" t="s">
        <v>129</v>
      </c>
      <c r="C38" s="2"/>
      <c r="D38" s="2">
        <v>130</v>
      </c>
      <c r="E38" s="2"/>
      <c r="F38" s="2">
        <v>12</v>
      </c>
      <c r="G38" s="2">
        <v>16</v>
      </c>
      <c r="H38" s="2">
        <v>27</v>
      </c>
      <c r="I38" s="2">
        <v>7</v>
      </c>
      <c r="J38" s="2">
        <v>12</v>
      </c>
      <c r="K38" s="2"/>
      <c r="L38" s="2">
        <v>3</v>
      </c>
      <c r="M38" s="2"/>
      <c r="N38" s="2"/>
      <c r="O38" s="2">
        <v>27</v>
      </c>
      <c r="P38" s="34"/>
      <c r="Q38" s="2">
        <f t="shared" si="3"/>
        <v>234</v>
      </c>
      <c r="R38" s="30">
        <f>'Specifikace služeb'!C37</f>
        <v>13.2</v>
      </c>
      <c r="S38" s="7">
        <f t="shared" si="1"/>
        <v>3088.7999999999997</v>
      </c>
      <c r="T38" s="31">
        <v>21</v>
      </c>
      <c r="U38" s="20">
        <f t="shared" si="2"/>
        <v>3737.4479999999999</v>
      </c>
    </row>
    <row r="39" spans="1:21" x14ac:dyDescent="0.2">
      <c r="A39" s="34" t="s">
        <v>138</v>
      </c>
      <c r="B39" s="2" t="s">
        <v>129</v>
      </c>
      <c r="C39" s="2">
        <v>9</v>
      </c>
      <c r="D39" s="2"/>
      <c r="E39" s="2">
        <v>5</v>
      </c>
      <c r="F39" s="2">
        <v>0</v>
      </c>
      <c r="G39" s="2">
        <v>1</v>
      </c>
      <c r="H39" s="2"/>
      <c r="I39" s="2">
        <v>1</v>
      </c>
      <c r="J39" s="2">
        <v>1</v>
      </c>
      <c r="K39" s="2">
        <v>7</v>
      </c>
      <c r="L39" s="2"/>
      <c r="M39" s="2">
        <v>5</v>
      </c>
      <c r="N39" s="2"/>
      <c r="O39" s="2">
        <v>1</v>
      </c>
      <c r="P39" s="34"/>
      <c r="Q39" s="2">
        <f t="shared" si="3"/>
        <v>30</v>
      </c>
      <c r="R39" s="30">
        <f>'Specifikace služeb'!C38</f>
        <v>120</v>
      </c>
      <c r="S39" s="7">
        <f t="shared" si="1"/>
        <v>3600</v>
      </c>
      <c r="T39" s="31">
        <v>21</v>
      </c>
      <c r="U39" s="20">
        <f t="shared" si="2"/>
        <v>4356</v>
      </c>
    </row>
    <row r="40" spans="1:21" x14ac:dyDescent="0.2">
      <c r="A40" s="34" t="s">
        <v>139</v>
      </c>
      <c r="B40" s="2" t="s">
        <v>129</v>
      </c>
      <c r="C40" s="2"/>
      <c r="D40" s="2">
        <v>10</v>
      </c>
      <c r="E40" s="2"/>
      <c r="F40" s="2">
        <v>5</v>
      </c>
      <c r="G40" s="2">
        <v>12</v>
      </c>
      <c r="H40" s="2">
        <v>10</v>
      </c>
      <c r="I40" s="2">
        <v>1</v>
      </c>
      <c r="J40" s="2">
        <v>4</v>
      </c>
      <c r="K40" s="2">
        <v>4</v>
      </c>
      <c r="L40" s="2">
        <v>3</v>
      </c>
      <c r="M40" s="2"/>
      <c r="N40" s="2"/>
      <c r="O40" s="2">
        <v>5</v>
      </c>
      <c r="P40" s="34"/>
      <c r="Q40" s="2">
        <f t="shared" si="3"/>
        <v>54</v>
      </c>
      <c r="R40" s="30">
        <f>'Specifikace služeb'!C39</f>
        <v>24</v>
      </c>
      <c r="S40" s="7">
        <f t="shared" si="1"/>
        <v>1296</v>
      </c>
      <c r="T40" s="31">
        <v>21</v>
      </c>
      <c r="U40" s="20">
        <f t="shared" si="2"/>
        <v>1568.16</v>
      </c>
    </row>
    <row r="41" spans="1:21" x14ac:dyDescent="0.2">
      <c r="A41" s="34" t="s">
        <v>140</v>
      </c>
      <c r="B41" s="2" t="s">
        <v>129</v>
      </c>
      <c r="C41" s="2"/>
      <c r="D41" s="2">
        <v>23</v>
      </c>
      <c r="E41" s="2"/>
      <c r="F41" s="2">
        <v>3</v>
      </c>
      <c r="G41" s="2">
        <v>9</v>
      </c>
      <c r="H41" s="2">
        <v>6</v>
      </c>
      <c r="I41" s="2">
        <v>3</v>
      </c>
      <c r="J41" s="2">
        <v>3</v>
      </c>
      <c r="K41" s="2"/>
      <c r="L41" s="2">
        <v>6</v>
      </c>
      <c r="M41" s="2"/>
      <c r="N41" s="2"/>
      <c r="O41" s="2">
        <v>11</v>
      </c>
      <c r="P41" s="34"/>
      <c r="Q41" s="2">
        <f t="shared" si="3"/>
        <v>64</v>
      </c>
      <c r="R41" s="30">
        <f>'Specifikace služeb'!C40</f>
        <v>36</v>
      </c>
      <c r="S41" s="7">
        <f t="shared" si="1"/>
        <v>2304</v>
      </c>
      <c r="T41" s="31">
        <v>21</v>
      </c>
      <c r="U41" s="20">
        <f t="shared" si="2"/>
        <v>2787.84</v>
      </c>
    </row>
    <row r="42" spans="1:21" x14ac:dyDescent="0.2">
      <c r="A42" s="34" t="s">
        <v>141</v>
      </c>
      <c r="B42" s="2" t="s">
        <v>129</v>
      </c>
      <c r="C42" s="2"/>
      <c r="D42" s="2"/>
      <c r="E42" s="2"/>
      <c r="F42" s="2">
        <v>0</v>
      </c>
      <c r="G42" s="2"/>
      <c r="H42" s="2"/>
      <c r="I42" s="2"/>
      <c r="J42" s="2"/>
      <c r="K42" s="2"/>
      <c r="L42" s="2"/>
      <c r="M42" s="2"/>
      <c r="N42" s="2"/>
      <c r="O42" s="2"/>
      <c r="P42" s="34"/>
      <c r="Q42" s="2">
        <f t="shared" si="3"/>
        <v>0</v>
      </c>
      <c r="R42" s="30">
        <f>'Specifikace služeb'!C41</f>
        <v>48</v>
      </c>
      <c r="S42" s="7">
        <f t="shared" si="1"/>
        <v>0</v>
      </c>
      <c r="T42" s="31">
        <v>21</v>
      </c>
      <c r="U42" s="20">
        <f t="shared" si="2"/>
        <v>0</v>
      </c>
    </row>
    <row r="43" spans="1:21" x14ac:dyDescent="0.2">
      <c r="A43" s="34" t="s">
        <v>142</v>
      </c>
      <c r="B43" s="2" t="s">
        <v>129</v>
      </c>
      <c r="C43" s="2"/>
      <c r="D43" s="2">
        <v>12</v>
      </c>
      <c r="E43" s="2"/>
      <c r="F43" s="2">
        <v>3</v>
      </c>
      <c r="G43" s="2">
        <v>12</v>
      </c>
      <c r="H43" s="2">
        <v>9</v>
      </c>
      <c r="I43" s="2">
        <v>3</v>
      </c>
      <c r="J43" s="2">
        <v>6</v>
      </c>
      <c r="K43" s="2"/>
      <c r="L43" s="2">
        <v>3</v>
      </c>
      <c r="M43" s="2"/>
      <c r="N43" s="2"/>
      <c r="O43" s="2">
        <v>6</v>
      </c>
      <c r="P43" s="34"/>
      <c r="Q43" s="2">
        <f t="shared" si="3"/>
        <v>54</v>
      </c>
      <c r="R43" s="30">
        <f>'Specifikace služeb'!C42</f>
        <v>7.2</v>
      </c>
      <c r="S43" s="7">
        <f t="shared" si="1"/>
        <v>388.8</v>
      </c>
      <c r="T43" s="31">
        <v>21</v>
      </c>
      <c r="U43" s="20">
        <f t="shared" si="2"/>
        <v>470.44800000000004</v>
      </c>
    </row>
    <row r="44" spans="1:21" ht="25.5" x14ac:dyDescent="0.2">
      <c r="A44" s="68" t="s">
        <v>143</v>
      </c>
      <c r="B44" s="2" t="s">
        <v>103</v>
      </c>
      <c r="C44" s="2"/>
      <c r="D44" s="2"/>
      <c r="E44" s="2"/>
      <c r="F44" s="2">
        <v>0</v>
      </c>
      <c r="G44" s="2">
        <v>1</v>
      </c>
      <c r="H44" s="2"/>
      <c r="I44" s="2"/>
      <c r="J44" s="2"/>
      <c r="K44" s="2"/>
      <c r="L44" s="2">
        <v>1</v>
      </c>
      <c r="M44" s="2"/>
      <c r="N44" s="2"/>
      <c r="O44" s="2"/>
      <c r="P44" s="34"/>
      <c r="Q44" s="2">
        <f t="shared" si="3"/>
        <v>2</v>
      </c>
      <c r="R44" s="30">
        <f>'Specifikace služeb'!C43</f>
        <v>36</v>
      </c>
      <c r="S44" s="7">
        <f t="shared" si="1"/>
        <v>72</v>
      </c>
      <c r="T44" s="31">
        <v>21</v>
      </c>
      <c r="U44" s="20">
        <f t="shared" si="2"/>
        <v>87.12</v>
      </c>
    </row>
    <row r="45" spans="1:21" x14ac:dyDescent="0.2">
      <c r="A45" s="53" t="s">
        <v>144</v>
      </c>
      <c r="B45" s="2" t="s">
        <v>103</v>
      </c>
      <c r="C45" s="2"/>
      <c r="D45" s="2"/>
      <c r="E45" s="2"/>
      <c r="F45" s="2">
        <v>0</v>
      </c>
      <c r="G45" s="2"/>
      <c r="H45" s="2"/>
      <c r="I45" s="2"/>
      <c r="J45" s="2"/>
      <c r="K45" s="2"/>
      <c r="L45" s="2"/>
      <c r="M45" s="2"/>
      <c r="N45" s="2"/>
      <c r="O45" s="2">
        <v>5</v>
      </c>
      <c r="P45" s="34"/>
      <c r="Q45" s="2">
        <f t="shared" ref="Q45:Q57" si="4">SUM(C45:P45)</f>
        <v>5</v>
      </c>
      <c r="R45" s="30">
        <f>'Specifikace služeb'!C44</f>
        <v>30</v>
      </c>
      <c r="S45" s="7">
        <f t="shared" si="1"/>
        <v>150</v>
      </c>
      <c r="T45" s="31">
        <v>21</v>
      </c>
      <c r="U45" s="20">
        <f t="shared" si="2"/>
        <v>181.5</v>
      </c>
    </row>
    <row r="46" spans="1:21" x14ac:dyDescent="0.2">
      <c r="A46" s="19" t="s">
        <v>145</v>
      </c>
      <c r="B46" s="2" t="s">
        <v>103</v>
      </c>
      <c r="C46" s="2"/>
      <c r="D46" s="2">
        <v>1</v>
      </c>
      <c r="E46" s="2"/>
      <c r="F46" s="2">
        <v>0</v>
      </c>
      <c r="G46" s="2"/>
      <c r="H46" s="2">
        <v>1</v>
      </c>
      <c r="I46" s="2"/>
      <c r="J46" s="2"/>
      <c r="K46" s="2"/>
      <c r="L46" s="2"/>
      <c r="M46" s="2"/>
      <c r="N46" s="2"/>
      <c r="O46" s="2"/>
      <c r="P46" s="34"/>
      <c r="Q46" s="2">
        <f t="shared" si="4"/>
        <v>2</v>
      </c>
      <c r="R46" s="30">
        <f>'Specifikace služeb'!C45</f>
        <v>36</v>
      </c>
      <c r="S46" s="7">
        <f t="shared" si="1"/>
        <v>72</v>
      </c>
      <c r="T46" s="31">
        <v>21</v>
      </c>
      <c r="U46" s="20">
        <f t="shared" si="2"/>
        <v>87.12</v>
      </c>
    </row>
    <row r="47" spans="1:21" x14ac:dyDescent="0.2">
      <c r="A47" s="19" t="s">
        <v>146</v>
      </c>
      <c r="B47" s="2" t="s">
        <v>103</v>
      </c>
      <c r="C47" s="2"/>
      <c r="D47" s="2">
        <v>4</v>
      </c>
      <c r="E47" s="2"/>
      <c r="F47" s="2">
        <v>2</v>
      </c>
      <c r="G47" s="2"/>
      <c r="H47" s="2">
        <v>2</v>
      </c>
      <c r="I47" s="2">
        <v>1</v>
      </c>
      <c r="J47" s="2">
        <v>2</v>
      </c>
      <c r="K47" s="2"/>
      <c r="L47" s="2">
        <v>2</v>
      </c>
      <c r="M47" s="2"/>
      <c r="N47" s="2"/>
      <c r="O47" s="2"/>
      <c r="P47" s="34"/>
      <c r="Q47" s="2">
        <f t="shared" si="4"/>
        <v>13</v>
      </c>
      <c r="R47" s="30">
        <f>'Specifikace služeb'!C46</f>
        <v>48</v>
      </c>
      <c r="S47" s="7">
        <f t="shared" si="1"/>
        <v>624</v>
      </c>
      <c r="T47" s="31">
        <v>21</v>
      </c>
      <c r="U47" s="20">
        <f t="shared" si="2"/>
        <v>755.04</v>
      </c>
    </row>
    <row r="48" spans="1:21" x14ac:dyDescent="0.2">
      <c r="A48" s="19" t="s">
        <v>147</v>
      </c>
      <c r="B48" s="2" t="s">
        <v>103</v>
      </c>
      <c r="C48" s="2"/>
      <c r="D48" s="2"/>
      <c r="E48" s="2"/>
      <c r="F48" s="2">
        <v>0</v>
      </c>
      <c r="G48" s="2"/>
      <c r="H48" s="2"/>
      <c r="I48" s="2"/>
      <c r="J48" s="2"/>
      <c r="K48" s="2"/>
      <c r="L48" s="2"/>
      <c r="M48" s="2"/>
      <c r="N48" s="2"/>
      <c r="O48" s="2"/>
      <c r="P48" s="34"/>
      <c r="Q48" s="2">
        <f t="shared" si="4"/>
        <v>0</v>
      </c>
      <c r="R48" s="30">
        <f>'Specifikace služeb'!C47</f>
        <v>66</v>
      </c>
      <c r="S48" s="7">
        <f t="shared" si="1"/>
        <v>0</v>
      </c>
      <c r="T48" s="31">
        <v>21</v>
      </c>
      <c r="U48" s="20">
        <f t="shared" si="2"/>
        <v>0</v>
      </c>
    </row>
    <row r="49" spans="1:21" x14ac:dyDescent="0.2">
      <c r="A49" s="19" t="s">
        <v>148</v>
      </c>
      <c r="B49" s="2" t="s">
        <v>103</v>
      </c>
      <c r="C49" s="2"/>
      <c r="D49" s="2"/>
      <c r="E49" s="2"/>
      <c r="F49" s="2">
        <v>0</v>
      </c>
      <c r="G49" s="2">
        <v>4</v>
      </c>
      <c r="H49" s="2"/>
      <c r="I49" s="2"/>
      <c r="J49" s="2">
        <v>1</v>
      </c>
      <c r="K49" s="2"/>
      <c r="L49" s="2"/>
      <c r="M49" s="2"/>
      <c r="N49" s="2"/>
      <c r="O49" s="2">
        <v>1</v>
      </c>
      <c r="P49" s="34"/>
      <c r="Q49" s="2">
        <f t="shared" si="4"/>
        <v>6</v>
      </c>
      <c r="R49" s="30">
        <f>'Specifikace služeb'!C48</f>
        <v>54</v>
      </c>
      <c r="S49" s="7">
        <f t="shared" si="1"/>
        <v>324</v>
      </c>
      <c r="T49" s="31">
        <v>21</v>
      </c>
      <c r="U49" s="20">
        <f t="shared" si="2"/>
        <v>392.04</v>
      </c>
    </row>
    <row r="50" spans="1:21" x14ac:dyDescent="0.2">
      <c r="A50" s="19" t="s">
        <v>149</v>
      </c>
      <c r="B50" s="2" t="s">
        <v>103</v>
      </c>
      <c r="C50" s="2"/>
      <c r="D50" s="2"/>
      <c r="E50" s="2"/>
      <c r="F50" s="2">
        <v>0</v>
      </c>
      <c r="G50" s="2"/>
      <c r="H50" s="2"/>
      <c r="I50" s="2"/>
      <c r="J50" s="2"/>
      <c r="K50" s="2"/>
      <c r="L50" s="2"/>
      <c r="M50" s="2"/>
      <c r="N50" s="2"/>
      <c r="O50" s="2"/>
      <c r="P50" s="34"/>
      <c r="Q50" s="2">
        <f t="shared" si="4"/>
        <v>0</v>
      </c>
      <c r="R50" s="30">
        <f>'Specifikace služeb'!C49</f>
        <v>78</v>
      </c>
      <c r="S50" s="7">
        <f t="shared" si="1"/>
        <v>0</v>
      </c>
      <c r="T50" s="31">
        <v>21</v>
      </c>
      <c r="U50" s="20">
        <f t="shared" si="2"/>
        <v>0</v>
      </c>
    </row>
    <row r="51" spans="1:21" x14ac:dyDescent="0.2">
      <c r="A51" s="19" t="s">
        <v>150</v>
      </c>
      <c r="B51" s="2" t="s">
        <v>103</v>
      </c>
      <c r="C51" s="2"/>
      <c r="D51" s="2">
        <v>10</v>
      </c>
      <c r="E51" s="2"/>
      <c r="F51" s="2">
        <v>6</v>
      </c>
      <c r="G51" s="2">
        <v>10</v>
      </c>
      <c r="H51" s="2">
        <v>12</v>
      </c>
      <c r="I51" s="2">
        <v>5</v>
      </c>
      <c r="J51" s="2">
        <v>5</v>
      </c>
      <c r="K51" s="2"/>
      <c r="L51" s="2"/>
      <c r="M51" s="2"/>
      <c r="N51" s="2"/>
      <c r="O51" s="2">
        <v>6</v>
      </c>
      <c r="P51" s="34"/>
      <c r="Q51" s="2">
        <f t="shared" si="4"/>
        <v>54</v>
      </c>
      <c r="R51" s="30">
        <f>'Specifikace služeb'!C50</f>
        <v>24</v>
      </c>
      <c r="S51" s="7">
        <f t="shared" si="1"/>
        <v>1296</v>
      </c>
      <c r="T51" s="31">
        <v>21</v>
      </c>
      <c r="U51" s="20">
        <f t="shared" si="2"/>
        <v>1568.16</v>
      </c>
    </row>
    <row r="52" spans="1:21" x14ac:dyDescent="0.2">
      <c r="A52" s="19" t="s">
        <v>151</v>
      </c>
      <c r="B52" s="2" t="s">
        <v>103</v>
      </c>
      <c r="C52" s="2"/>
      <c r="D52" s="2"/>
      <c r="E52" s="2"/>
      <c r="F52" s="2">
        <v>0</v>
      </c>
      <c r="G52" s="2"/>
      <c r="H52" s="2"/>
      <c r="I52" s="2"/>
      <c r="J52" s="2"/>
      <c r="K52" s="2"/>
      <c r="L52" s="2">
        <v>3</v>
      </c>
      <c r="M52" s="2"/>
      <c r="N52" s="2"/>
      <c r="O52" s="2"/>
      <c r="P52" s="34"/>
      <c r="Q52" s="2">
        <f t="shared" si="4"/>
        <v>3</v>
      </c>
      <c r="R52" s="30">
        <f>'Specifikace služeb'!C51</f>
        <v>72</v>
      </c>
      <c r="S52" s="7">
        <f t="shared" si="1"/>
        <v>216</v>
      </c>
      <c r="T52" s="31">
        <v>21</v>
      </c>
      <c r="U52" s="20">
        <f t="shared" si="2"/>
        <v>261.36</v>
      </c>
    </row>
    <row r="53" spans="1:21" x14ac:dyDescent="0.2">
      <c r="A53" s="19" t="s">
        <v>152</v>
      </c>
      <c r="B53" s="2" t="s">
        <v>103</v>
      </c>
      <c r="C53" s="2"/>
      <c r="D53" s="2">
        <v>12</v>
      </c>
      <c r="E53" s="2"/>
      <c r="F53" s="2">
        <v>2</v>
      </c>
      <c r="G53" s="2">
        <v>3</v>
      </c>
      <c r="H53" s="2">
        <v>2</v>
      </c>
      <c r="I53" s="2">
        <v>3</v>
      </c>
      <c r="J53" s="2">
        <v>3</v>
      </c>
      <c r="K53" s="2"/>
      <c r="L53" s="2"/>
      <c r="M53" s="2"/>
      <c r="N53" s="2"/>
      <c r="O53" s="2">
        <v>7</v>
      </c>
      <c r="P53" s="34"/>
      <c r="Q53" s="2">
        <f t="shared" si="4"/>
        <v>32</v>
      </c>
      <c r="R53" s="30">
        <f>'Specifikace služeb'!C52</f>
        <v>42</v>
      </c>
      <c r="S53" s="7">
        <f t="shared" si="1"/>
        <v>1344</v>
      </c>
      <c r="T53" s="31">
        <v>21</v>
      </c>
      <c r="U53" s="20">
        <f t="shared" si="2"/>
        <v>1626.24</v>
      </c>
    </row>
    <row r="54" spans="1:21" x14ac:dyDescent="0.2">
      <c r="A54" s="19" t="s">
        <v>153</v>
      </c>
      <c r="B54" s="2" t="s">
        <v>103</v>
      </c>
      <c r="C54" s="2">
        <v>9</v>
      </c>
      <c r="D54" s="2"/>
      <c r="E54" s="2">
        <v>7</v>
      </c>
      <c r="F54" s="2">
        <v>0</v>
      </c>
      <c r="G54" s="2"/>
      <c r="H54" s="2"/>
      <c r="I54" s="2">
        <v>1</v>
      </c>
      <c r="J54" s="2">
        <v>1</v>
      </c>
      <c r="K54" s="2">
        <v>7</v>
      </c>
      <c r="L54" s="2"/>
      <c r="M54" s="2">
        <v>5</v>
      </c>
      <c r="N54" s="2"/>
      <c r="O54" s="2">
        <v>1</v>
      </c>
      <c r="P54" s="34"/>
      <c r="Q54" s="2">
        <f t="shared" si="4"/>
        <v>31</v>
      </c>
      <c r="R54" s="30">
        <f>'Specifikace služeb'!C53</f>
        <v>36</v>
      </c>
      <c r="S54" s="7">
        <f t="shared" si="1"/>
        <v>1116</v>
      </c>
      <c r="T54" s="31">
        <v>21</v>
      </c>
      <c r="U54" s="20">
        <f t="shared" si="2"/>
        <v>1350.36</v>
      </c>
    </row>
    <row r="55" spans="1:21" x14ac:dyDescent="0.2">
      <c r="A55" s="19" t="s">
        <v>154</v>
      </c>
      <c r="B55" s="2" t="s">
        <v>103</v>
      </c>
      <c r="C55" s="2"/>
      <c r="D55" s="2"/>
      <c r="E55" s="2"/>
      <c r="F55" s="2">
        <v>0</v>
      </c>
      <c r="G55" s="2">
        <v>3</v>
      </c>
      <c r="H55" s="2"/>
      <c r="I55" s="2">
        <v>1</v>
      </c>
      <c r="J55" s="2">
        <v>1</v>
      </c>
      <c r="K55" s="2"/>
      <c r="L55" s="2"/>
      <c r="M55" s="2"/>
      <c r="N55" s="2"/>
      <c r="O55" s="2">
        <v>1</v>
      </c>
      <c r="P55" s="34"/>
      <c r="Q55" s="2">
        <f t="shared" si="4"/>
        <v>6</v>
      </c>
      <c r="R55" s="30">
        <f>'Specifikace služeb'!C54</f>
        <v>192</v>
      </c>
      <c r="S55" s="7">
        <f t="shared" si="1"/>
        <v>1152</v>
      </c>
      <c r="T55" s="31">
        <v>21</v>
      </c>
      <c r="U55" s="20">
        <f t="shared" si="2"/>
        <v>1393.92</v>
      </c>
    </row>
    <row r="56" spans="1:21" x14ac:dyDescent="0.2">
      <c r="A56" s="19" t="s">
        <v>155</v>
      </c>
      <c r="B56" s="2" t="s">
        <v>103</v>
      </c>
      <c r="C56" s="2"/>
      <c r="D56" s="2"/>
      <c r="E56" s="2"/>
      <c r="F56" s="2">
        <v>1</v>
      </c>
      <c r="G56" s="2"/>
      <c r="H56" s="2"/>
      <c r="I56" s="2"/>
      <c r="J56" s="2"/>
      <c r="K56" s="2"/>
      <c r="L56" s="2"/>
      <c r="M56" s="2"/>
      <c r="N56" s="2"/>
      <c r="O56" s="2"/>
      <c r="P56" s="34"/>
      <c r="Q56" s="2">
        <f t="shared" si="4"/>
        <v>1</v>
      </c>
      <c r="R56" s="30">
        <f>'Specifikace služeb'!C55</f>
        <v>48</v>
      </c>
      <c r="S56" s="7">
        <f t="shared" si="1"/>
        <v>48</v>
      </c>
      <c r="T56" s="31">
        <v>21</v>
      </c>
      <c r="U56" s="20">
        <f t="shared" si="2"/>
        <v>58.08</v>
      </c>
    </row>
    <row r="57" spans="1:21" ht="25.5" x14ac:dyDescent="0.2">
      <c r="A57" s="64" t="s">
        <v>156</v>
      </c>
      <c r="B57" s="2" t="s">
        <v>103</v>
      </c>
      <c r="C57" s="2"/>
      <c r="D57" s="2">
        <v>12</v>
      </c>
      <c r="E57" s="2"/>
      <c r="F57" s="2">
        <v>1</v>
      </c>
      <c r="G57" s="2">
        <v>3</v>
      </c>
      <c r="H57" s="2">
        <v>2</v>
      </c>
      <c r="I57" s="2">
        <v>3</v>
      </c>
      <c r="J57" s="2">
        <v>3</v>
      </c>
      <c r="K57" s="2"/>
      <c r="L57" s="2">
        <v>2</v>
      </c>
      <c r="M57" s="34"/>
      <c r="N57" s="34"/>
      <c r="O57" s="2">
        <v>1</v>
      </c>
      <c r="P57" s="34"/>
      <c r="Q57" s="2">
        <f t="shared" si="4"/>
        <v>27</v>
      </c>
      <c r="R57" s="30">
        <f>'Specifikace služeb'!C56</f>
        <v>48</v>
      </c>
      <c r="S57" s="7">
        <f t="shared" si="1"/>
        <v>1296</v>
      </c>
      <c r="T57" s="31">
        <v>21</v>
      </c>
      <c r="U57" s="20">
        <f t="shared" si="2"/>
        <v>1568.16</v>
      </c>
    </row>
    <row r="58" spans="1:21" x14ac:dyDescent="0.2">
      <c r="A58" s="19" t="s">
        <v>158</v>
      </c>
      <c r="B58" s="2" t="s">
        <v>103</v>
      </c>
      <c r="C58" s="24"/>
      <c r="D58" s="24"/>
      <c r="E58" s="3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34">
        <v>24</v>
      </c>
      <c r="Q58" s="2">
        <f t="shared" ref="Q58:Q63" si="5">SUM(C58:P58)</f>
        <v>24</v>
      </c>
      <c r="R58" s="30">
        <f>'Specifikace služeb'!C58</f>
        <v>100</v>
      </c>
      <c r="S58" s="7">
        <f t="shared" si="1"/>
        <v>2400</v>
      </c>
      <c r="T58" s="31">
        <v>21</v>
      </c>
      <c r="U58" s="20">
        <f t="shared" si="2"/>
        <v>2904</v>
      </c>
    </row>
    <row r="59" spans="1:21" x14ac:dyDescent="0.2">
      <c r="A59" s="19" t="s">
        <v>159</v>
      </c>
      <c r="B59" s="2" t="s">
        <v>103</v>
      </c>
      <c r="C59" s="24"/>
      <c r="D59" s="24"/>
      <c r="E59" s="34"/>
      <c r="F59" s="24"/>
      <c r="G59" s="24"/>
      <c r="H59" s="24"/>
      <c r="I59" s="24"/>
      <c r="J59" s="24"/>
      <c r="K59" s="24"/>
      <c r="L59" s="24"/>
      <c r="M59" s="24"/>
      <c r="N59" s="24">
        <v>4</v>
      </c>
      <c r="O59" s="24"/>
      <c r="P59" s="34">
        <v>5</v>
      </c>
      <c r="Q59" s="2">
        <f t="shared" si="5"/>
        <v>9</v>
      </c>
      <c r="R59" s="30">
        <f>'Specifikace služeb'!C59</f>
        <v>500</v>
      </c>
      <c r="S59" s="7">
        <f t="shared" si="1"/>
        <v>4500</v>
      </c>
      <c r="T59" s="31">
        <v>21</v>
      </c>
      <c r="U59" s="20">
        <f t="shared" si="2"/>
        <v>5445</v>
      </c>
    </row>
    <row r="60" spans="1:21" x14ac:dyDescent="0.2">
      <c r="A60" s="19" t="s">
        <v>160</v>
      </c>
      <c r="B60" s="2" t="s">
        <v>103</v>
      </c>
      <c r="C60" s="24"/>
      <c r="D60" s="24"/>
      <c r="E60" s="3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34">
        <v>32</v>
      </c>
      <c r="Q60" s="2">
        <f t="shared" si="5"/>
        <v>32</v>
      </c>
      <c r="R60" s="30">
        <f>'Specifikace služeb'!C60</f>
        <v>30</v>
      </c>
      <c r="S60" s="7">
        <f t="shared" si="1"/>
        <v>960</v>
      </c>
      <c r="T60" s="31">
        <v>21</v>
      </c>
      <c r="U60" s="20">
        <f t="shared" si="2"/>
        <v>1161.5999999999999</v>
      </c>
    </row>
    <row r="61" spans="1:21" x14ac:dyDescent="0.2">
      <c r="A61" s="19" t="s">
        <v>161</v>
      </c>
      <c r="B61" s="45" t="s">
        <v>103</v>
      </c>
      <c r="C61" s="24"/>
      <c r="D61" s="24"/>
      <c r="E61" s="3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58">
        <v>8</v>
      </c>
      <c r="Q61" s="2">
        <f t="shared" si="5"/>
        <v>8</v>
      </c>
      <c r="R61" s="30">
        <f>'Specifikace služeb'!C61</f>
        <v>50</v>
      </c>
      <c r="S61" s="7">
        <f t="shared" si="1"/>
        <v>400</v>
      </c>
      <c r="T61" s="31">
        <v>21</v>
      </c>
      <c r="U61" s="20">
        <f t="shared" si="2"/>
        <v>484</v>
      </c>
    </row>
    <row r="62" spans="1:21" x14ac:dyDescent="0.2">
      <c r="A62" s="19" t="s">
        <v>162</v>
      </c>
      <c r="B62" s="2" t="s">
        <v>103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34">
        <v>48</v>
      </c>
      <c r="Q62" s="2">
        <f t="shared" si="5"/>
        <v>48</v>
      </c>
      <c r="R62" s="30">
        <f>'Specifikace služeb'!C62</f>
        <v>55</v>
      </c>
      <c r="S62" s="7">
        <f>Q62*R62</f>
        <v>2640</v>
      </c>
      <c r="T62" s="31">
        <v>21</v>
      </c>
      <c r="U62" s="20">
        <f>S62*(100+T62)/100</f>
        <v>3194.4</v>
      </c>
    </row>
    <row r="63" spans="1:21" x14ac:dyDescent="0.2">
      <c r="A63" s="19" t="s">
        <v>163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34">
        <v>8</v>
      </c>
      <c r="Q63" s="2">
        <f t="shared" si="5"/>
        <v>8</v>
      </c>
      <c r="R63" s="30">
        <f>'Specifikace služeb'!C63</f>
        <v>152</v>
      </c>
      <c r="S63" s="7">
        <f>Q63*R63</f>
        <v>1216</v>
      </c>
      <c r="T63" s="31">
        <v>21</v>
      </c>
      <c r="U63" s="20">
        <f>S63*(100+T63)/100</f>
        <v>1471.36</v>
      </c>
    </row>
    <row r="64" spans="1:21" ht="16.5" hidden="1" thickBot="1" x14ac:dyDescent="0.3">
      <c r="A64" s="9" t="s">
        <v>202</v>
      </c>
      <c r="B64" s="80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5"/>
      <c r="P64" s="60"/>
      <c r="Q64" s="60"/>
      <c r="R64" s="12"/>
      <c r="S64" s="13">
        <f>SUM(S4:S63)</f>
        <v>49221.2</v>
      </c>
      <c r="T64" s="29"/>
      <c r="U64" s="13">
        <f>SUM(U4:U63)</f>
        <v>59557.652000000016</v>
      </c>
    </row>
    <row r="65" spans="4:4" x14ac:dyDescent="0.2">
      <c r="D65" s="27"/>
    </row>
  </sheetData>
  <pageMargins left="0.7" right="0.7" top="0.78740157499999996" bottom="0.78740157499999996" header="0.3" footer="0.3"/>
  <pageSetup paperSize="8" scale="8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Y65"/>
  <sheetViews>
    <sheetView workbookViewId="0">
      <selection activeCell="J29" sqref="J29"/>
    </sheetView>
  </sheetViews>
  <sheetFormatPr defaultRowHeight="12.75" x14ac:dyDescent="0.2"/>
  <cols>
    <col min="1" max="1" width="60.7109375" style="1" customWidth="1"/>
    <col min="2" max="2" width="9.42578125" style="1" customWidth="1"/>
    <col min="3" max="17" width="9.140625" style="22" customWidth="1"/>
    <col min="18" max="20" width="9.140625" style="1" customWidth="1"/>
    <col min="21" max="21" width="11.140625" style="1" customWidth="1"/>
    <col min="22" max="25" width="9.140625" style="1" hidden="1" customWidth="1"/>
    <col min="26" max="16384" width="9.140625" style="1"/>
  </cols>
  <sheetData>
    <row r="1" spans="1:25" s="22" customFormat="1" ht="65.25" thickBot="1" x14ac:dyDescent="0.3">
      <c r="A1" s="8" t="s">
        <v>346</v>
      </c>
      <c r="C1" s="72" t="s">
        <v>347</v>
      </c>
      <c r="D1" s="72" t="s">
        <v>224</v>
      </c>
      <c r="E1" s="72" t="s">
        <v>348</v>
      </c>
      <c r="F1" s="72" t="s">
        <v>349</v>
      </c>
      <c r="G1" s="72" t="s">
        <v>350</v>
      </c>
      <c r="H1" s="72" t="s">
        <v>326</v>
      </c>
      <c r="I1" s="72" t="s">
        <v>351</v>
      </c>
      <c r="J1" s="72" t="s">
        <v>352</v>
      </c>
      <c r="K1" s="72" t="s">
        <v>208</v>
      </c>
      <c r="L1" s="72" t="s">
        <v>353</v>
      </c>
      <c r="M1" s="72" t="s">
        <v>279</v>
      </c>
      <c r="N1" s="72" t="s">
        <v>354</v>
      </c>
      <c r="O1" s="72" t="s">
        <v>334</v>
      </c>
      <c r="P1" s="72" t="s">
        <v>355</v>
      </c>
      <c r="Q1" s="72" t="s">
        <v>201</v>
      </c>
      <c r="R1" s="73" t="s">
        <v>296</v>
      </c>
      <c r="S1" s="72" t="s">
        <v>221</v>
      </c>
      <c r="T1" s="72" t="s">
        <v>236</v>
      </c>
    </row>
    <row r="2" spans="1:25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71" t="s">
        <v>186</v>
      </c>
      <c r="H2" s="71" t="s">
        <v>186</v>
      </c>
      <c r="I2" s="71" t="s">
        <v>186</v>
      </c>
      <c r="J2" s="71" t="s">
        <v>186</v>
      </c>
      <c r="K2" s="71" t="s">
        <v>186</v>
      </c>
      <c r="L2" s="71" t="s">
        <v>186</v>
      </c>
      <c r="M2" s="71" t="s">
        <v>186</v>
      </c>
      <c r="N2" s="71" t="s">
        <v>186</v>
      </c>
      <c r="O2" s="71" t="s">
        <v>186</v>
      </c>
      <c r="P2" s="71" t="s">
        <v>186</v>
      </c>
      <c r="Q2" s="71" t="s">
        <v>186</v>
      </c>
      <c r="R2" s="36" t="s">
        <v>186</v>
      </c>
      <c r="S2" s="36" t="s">
        <v>186</v>
      </c>
      <c r="T2" s="36" t="s">
        <v>186</v>
      </c>
      <c r="U2" s="15" t="s">
        <v>187</v>
      </c>
      <c r="V2" s="15" t="s">
        <v>188</v>
      </c>
      <c r="W2" s="15" t="s">
        <v>189</v>
      </c>
      <c r="X2" s="28" t="s">
        <v>190</v>
      </c>
      <c r="Y2" s="16" t="s">
        <v>191</v>
      </c>
    </row>
    <row r="3" spans="1:25" x14ac:dyDescent="0.2">
      <c r="A3" s="17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4"/>
      <c r="S3" s="4"/>
      <c r="T3" s="4"/>
      <c r="U3" s="4"/>
      <c r="V3" s="4"/>
      <c r="W3" s="6"/>
      <c r="X3" s="6"/>
      <c r="Y3" s="18"/>
    </row>
    <row r="4" spans="1:25" x14ac:dyDescent="0.2">
      <c r="A4" s="19" t="s">
        <v>102</v>
      </c>
      <c r="B4" s="2" t="s">
        <v>103</v>
      </c>
      <c r="C4" s="2"/>
      <c r="D4" s="2">
        <v>1</v>
      </c>
      <c r="E4" s="2"/>
      <c r="F4" s="2"/>
      <c r="G4" s="2">
        <v>1</v>
      </c>
      <c r="H4" s="2">
        <v>1</v>
      </c>
      <c r="I4" s="2">
        <v>1</v>
      </c>
      <c r="J4" s="2">
        <v>1</v>
      </c>
      <c r="K4" s="2">
        <v>1</v>
      </c>
      <c r="L4" s="2"/>
      <c r="M4" s="2">
        <v>2</v>
      </c>
      <c r="N4" s="2">
        <v>2</v>
      </c>
      <c r="O4" s="2">
        <v>1</v>
      </c>
      <c r="P4" s="2"/>
      <c r="Q4" s="40"/>
      <c r="R4" s="33"/>
      <c r="S4" s="2"/>
      <c r="T4" s="2"/>
      <c r="U4" s="2">
        <f>SUM(C4:T4)</f>
        <v>11</v>
      </c>
      <c r="V4" s="30">
        <f>'Specifikace služeb'!C3</f>
        <v>98.4</v>
      </c>
      <c r="W4" s="7">
        <f>U4*V4</f>
        <v>1082.4000000000001</v>
      </c>
      <c r="X4" s="31">
        <v>21</v>
      </c>
      <c r="Y4" s="20">
        <f>W4*(100+X4)/100</f>
        <v>1309.7040000000002</v>
      </c>
    </row>
    <row r="5" spans="1:25" x14ac:dyDescent="0.2">
      <c r="A5" s="19" t="s">
        <v>104</v>
      </c>
      <c r="B5" s="2" t="s">
        <v>105</v>
      </c>
      <c r="C5" s="2">
        <v>1</v>
      </c>
      <c r="D5" s="2">
        <v>4</v>
      </c>
      <c r="E5" s="2">
        <v>2</v>
      </c>
      <c r="F5" s="2">
        <v>2</v>
      </c>
      <c r="G5" s="2"/>
      <c r="H5" s="2"/>
      <c r="I5" s="2"/>
      <c r="J5" s="2"/>
      <c r="K5" s="2">
        <v>1</v>
      </c>
      <c r="L5" s="2">
        <v>1</v>
      </c>
      <c r="M5" s="2">
        <v>3</v>
      </c>
      <c r="N5" s="2"/>
      <c r="O5" s="2">
        <v>1</v>
      </c>
      <c r="P5" s="2"/>
      <c r="Q5" s="2"/>
      <c r="R5" s="34"/>
      <c r="S5" s="2">
        <v>1</v>
      </c>
      <c r="T5" s="2">
        <v>3</v>
      </c>
      <c r="U5" s="2">
        <f t="shared" ref="U5:U61" si="0">SUM(C5:T5)</f>
        <v>19</v>
      </c>
      <c r="V5" s="30">
        <f>'Specifikace služeb'!C4</f>
        <v>114</v>
      </c>
      <c r="W5" s="7">
        <f t="shared" ref="W5:W61" si="1">U5*V5</f>
        <v>2166</v>
      </c>
      <c r="X5" s="31">
        <v>21</v>
      </c>
      <c r="Y5" s="20">
        <f t="shared" ref="Y5:Y61" si="2">W5*(100+X5)/100</f>
        <v>2620.86</v>
      </c>
    </row>
    <row r="6" spans="1:25" x14ac:dyDescent="0.2">
      <c r="A6" s="19" t="s">
        <v>106</v>
      </c>
      <c r="B6" s="2" t="s">
        <v>105</v>
      </c>
      <c r="C6" s="2"/>
      <c r="D6" s="2">
        <v>1</v>
      </c>
      <c r="E6" s="2">
        <v>3</v>
      </c>
      <c r="F6" s="2"/>
      <c r="G6" s="2"/>
      <c r="H6" s="2"/>
      <c r="I6" s="2"/>
      <c r="J6" s="2"/>
      <c r="K6" s="2"/>
      <c r="L6" s="2"/>
      <c r="M6" s="2"/>
      <c r="N6" s="2">
        <v>4</v>
      </c>
      <c r="O6" s="2"/>
      <c r="P6" s="2"/>
      <c r="Q6" s="2"/>
      <c r="R6" s="34"/>
      <c r="S6" s="2"/>
      <c r="T6" s="2"/>
      <c r="U6" s="2">
        <f t="shared" si="0"/>
        <v>8</v>
      </c>
      <c r="V6" s="30">
        <f>'Specifikace služeb'!C5</f>
        <v>180</v>
      </c>
      <c r="W6" s="7">
        <f t="shared" si="1"/>
        <v>1440</v>
      </c>
      <c r="X6" s="31">
        <v>21</v>
      </c>
      <c r="Y6" s="20">
        <f t="shared" si="2"/>
        <v>1742.4</v>
      </c>
    </row>
    <row r="7" spans="1:25" x14ac:dyDescent="0.2">
      <c r="A7" s="19" t="s">
        <v>107</v>
      </c>
      <c r="B7" s="2" t="s">
        <v>105</v>
      </c>
      <c r="C7" s="2"/>
      <c r="D7" s="2">
        <v>0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4"/>
      <c r="S7" s="2"/>
      <c r="T7" s="2"/>
      <c r="U7" s="2">
        <f t="shared" si="0"/>
        <v>0</v>
      </c>
      <c r="V7" s="30">
        <f>'Specifikace služeb'!C6</f>
        <v>276</v>
      </c>
      <c r="W7" s="7">
        <f t="shared" si="1"/>
        <v>0</v>
      </c>
      <c r="X7" s="31">
        <v>21</v>
      </c>
      <c r="Y7" s="20">
        <f t="shared" si="2"/>
        <v>0</v>
      </c>
    </row>
    <row r="8" spans="1:25" x14ac:dyDescent="0.2">
      <c r="A8" s="19" t="s">
        <v>108</v>
      </c>
      <c r="B8" s="2" t="s">
        <v>103</v>
      </c>
      <c r="C8" s="2"/>
      <c r="D8" s="2">
        <v>0</v>
      </c>
      <c r="E8" s="2"/>
      <c r="F8" s="2"/>
      <c r="G8" s="2"/>
      <c r="H8" s="2"/>
      <c r="I8" s="2"/>
      <c r="J8" s="2"/>
      <c r="K8" s="2">
        <v>2</v>
      </c>
      <c r="L8" s="2"/>
      <c r="M8" s="2"/>
      <c r="N8" s="2"/>
      <c r="O8" s="2"/>
      <c r="P8" s="2"/>
      <c r="Q8" s="2"/>
      <c r="R8" s="34"/>
      <c r="S8" s="2"/>
      <c r="T8" s="2">
        <v>3</v>
      </c>
      <c r="U8" s="2">
        <f t="shared" si="0"/>
        <v>5</v>
      </c>
      <c r="V8" s="30">
        <f>'Specifikace služeb'!C7</f>
        <v>108</v>
      </c>
      <c r="W8" s="7">
        <f t="shared" si="1"/>
        <v>540</v>
      </c>
      <c r="X8" s="31">
        <v>21</v>
      </c>
      <c r="Y8" s="20">
        <f t="shared" si="2"/>
        <v>653.4</v>
      </c>
    </row>
    <row r="9" spans="1:25" x14ac:dyDescent="0.2">
      <c r="A9" s="19" t="s">
        <v>109</v>
      </c>
      <c r="B9" s="2" t="s">
        <v>103</v>
      </c>
      <c r="C9" s="2"/>
      <c r="D9" s="2">
        <v>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4"/>
      <c r="S9" s="2"/>
      <c r="T9" s="2"/>
      <c r="U9" s="2">
        <f t="shared" si="0"/>
        <v>0</v>
      </c>
      <c r="V9" s="30">
        <f>'Specifikace služeb'!C8</f>
        <v>222</v>
      </c>
      <c r="W9" s="7">
        <f t="shared" si="1"/>
        <v>0</v>
      </c>
      <c r="X9" s="31">
        <v>21</v>
      </c>
      <c r="Y9" s="20">
        <f t="shared" si="2"/>
        <v>0</v>
      </c>
    </row>
    <row r="10" spans="1:25" x14ac:dyDescent="0.2">
      <c r="A10" s="19" t="s">
        <v>110</v>
      </c>
      <c r="B10" s="2" t="s">
        <v>103</v>
      </c>
      <c r="C10" s="2"/>
      <c r="D10" s="2">
        <v>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4"/>
      <c r="S10" s="2"/>
      <c r="T10" s="2"/>
      <c r="U10" s="2">
        <f t="shared" si="0"/>
        <v>0</v>
      </c>
      <c r="V10" s="30">
        <f>'Specifikace služeb'!C9</f>
        <v>420</v>
      </c>
      <c r="W10" s="7">
        <f t="shared" si="1"/>
        <v>0</v>
      </c>
      <c r="X10" s="31">
        <v>21</v>
      </c>
      <c r="Y10" s="20">
        <f t="shared" si="2"/>
        <v>0</v>
      </c>
    </row>
    <row r="11" spans="1:25" x14ac:dyDescent="0.2">
      <c r="A11" s="19" t="s">
        <v>111</v>
      </c>
      <c r="B11" s="2" t="s">
        <v>112</v>
      </c>
      <c r="C11" s="2"/>
      <c r="D11" s="2">
        <v>2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4"/>
      <c r="S11" s="2"/>
      <c r="T11" s="2"/>
      <c r="U11" s="2">
        <f t="shared" si="0"/>
        <v>2</v>
      </c>
      <c r="V11" s="30">
        <f>'Specifikace služeb'!C10</f>
        <v>38.4</v>
      </c>
      <c r="W11" s="7">
        <f t="shared" si="1"/>
        <v>76.8</v>
      </c>
      <c r="X11" s="31">
        <v>21</v>
      </c>
      <c r="Y11" s="20">
        <f t="shared" si="2"/>
        <v>92.927999999999997</v>
      </c>
    </row>
    <row r="12" spans="1:25" x14ac:dyDescent="0.2">
      <c r="A12" s="19" t="s">
        <v>113</v>
      </c>
      <c r="B12" s="2" t="s">
        <v>112</v>
      </c>
      <c r="C12" s="2"/>
      <c r="D12" s="2">
        <v>26</v>
      </c>
      <c r="E12" s="2">
        <v>62</v>
      </c>
      <c r="F12" s="2">
        <v>20</v>
      </c>
      <c r="G12" s="2"/>
      <c r="H12" s="2"/>
      <c r="I12" s="2"/>
      <c r="J12" s="2"/>
      <c r="K12" s="2"/>
      <c r="L12" s="2"/>
      <c r="M12" s="2"/>
      <c r="N12" s="2">
        <v>33</v>
      </c>
      <c r="O12" s="2"/>
      <c r="P12" s="2"/>
      <c r="Q12" s="2"/>
      <c r="R12" s="34"/>
      <c r="S12" s="2"/>
      <c r="T12" s="2">
        <v>6</v>
      </c>
      <c r="U12" s="2">
        <f t="shared" si="0"/>
        <v>147</v>
      </c>
      <c r="V12" s="30">
        <f>'Specifikace služeb'!C11</f>
        <v>40.799999999999997</v>
      </c>
      <c r="W12" s="7">
        <f t="shared" si="1"/>
        <v>5997.5999999999995</v>
      </c>
      <c r="X12" s="31">
        <v>21</v>
      </c>
      <c r="Y12" s="20">
        <f t="shared" si="2"/>
        <v>7257.0959999999995</v>
      </c>
    </row>
    <row r="13" spans="1:25" x14ac:dyDescent="0.2">
      <c r="A13" s="19" t="s">
        <v>114</v>
      </c>
      <c r="B13" s="2" t="s">
        <v>112</v>
      </c>
      <c r="C13" s="2"/>
      <c r="D13" s="2">
        <v>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4"/>
      <c r="S13" s="2"/>
      <c r="T13" s="2"/>
      <c r="U13" s="2">
        <f t="shared" si="0"/>
        <v>0</v>
      </c>
      <c r="V13" s="30">
        <f>'Specifikace služeb'!C12</f>
        <v>43.2</v>
      </c>
      <c r="W13" s="7">
        <f t="shared" si="1"/>
        <v>0</v>
      </c>
      <c r="X13" s="31">
        <v>21</v>
      </c>
      <c r="Y13" s="20">
        <f t="shared" si="2"/>
        <v>0</v>
      </c>
    </row>
    <row r="14" spans="1:25" x14ac:dyDescent="0.2">
      <c r="A14" s="19" t="s">
        <v>115</v>
      </c>
      <c r="B14" s="2" t="s">
        <v>112</v>
      </c>
      <c r="C14" s="2"/>
      <c r="D14" s="2">
        <v>0</v>
      </c>
      <c r="E14" s="2"/>
      <c r="F14" s="2"/>
      <c r="G14" s="2"/>
      <c r="H14" s="2"/>
      <c r="I14" s="2"/>
      <c r="J14" s="2"/>
      <c r="K14" s="2"/>
      <c r="L14" s="2">
        <v>5</v>
      </c>
      <c r="M14" s="2"/>
      <c r="N14" s="2"/>
      <c r="O14" s="2">
        <v>4</v>
      </c>
      <c r="P14" s="2"/>
      <c r="Q14" s="2"/>
      <c r="R14" s="34"/>
      <c r="S14" s="2">
        <v>2</v>
      </c>
      <c r="T14" s="2"/>
      <c r="U14" s="2">
        <f t="shared" si="0"/>
        <v>11</v>
      </c>
      <c r="V14" s="30">
        <f>'Specifikace služeb'!C13</f>
        <v>42</v>
      </c>
      <c r="W14" s="7">
        <f t="shared" si="1"/>
        <v>462</v>
      </c>
      <c r="X14" s="31">
        <v>21</v>
      </c>
      <c r="Y14" s="20">
        <f t="shared" si="2"/>
        <v>559.02</v>
      </c>
    </row>
    <row r="15" spans="1:25" x14ac:dyDescent="0.2">
      <c r="A15" s="19" t="s">
        <v>113</v>
      </c>
      <c r="B15" s="2" t="s">
        <v>112</v>
      </c>
      <c r="C15" s="2">
        <v>8</v>
      </c>
      <c r="D15" s="2">
        <v>0</v>
      </c>
      <c r="E15" s="2"/>
      <c r="F15" s="2"/>
      <c r="G15" s="2"/>
      <c r="H15" s="2"/>
      <c r="I15" s="2"/>
      <c r="J15" s="2"/>
      <c r="K15" s="2"/>
      <c r="L15" s="2"/>
      <c r="M15" s="2">
        <v>12</v>
      </c>
      <c r="N15" s="2"/>
      <c r="O15" s="2"/>
      <c r="P15" s="2"/>
      <c r="Q15" s="2"/>
      <c r="R15" s="34"/>
      <c r="S15" s="2"/>
      <c r="T15" s="2">
        <v>3</v>
      </c>
      <c r="U15" s="2">
        <f t="shared" si="0"/>
        <v>23</v>
      </c>
      <c r="V15" s="30">
        <f>'Specifikace služeb'!C14</f>
        <v>45.6</v>
      </c>
      <c r="W15" s="7">
        <f t="shared" si="1"/>
        <v>1048.8</v>
      </c>
      <c r="X15" s="31">
        <v>21</v>
      </c>
      <c r="Y15" s="20">
        <f t="shared" si="2"/>
        <v>1269.0479999999998</v>
      </c>
    </row>
    <row r="16" spans="1:25" x14ac:dyDescent="0.2">
      <c r="A16" s="19" t="s">
        <v>114</v>
      </c>
      <c r="B16" s="2" t="s">
        <v>112</v>
      </c>
      <c r="C16" s="2"/>
      <c r="D16" s="2">
        <v>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34"/>
      <c r="S16" s="2"/>
      <c r="T16" s="2"/>
      <c r="U16" s="2">
        <f t="shared" si="0"/>
        <v>0</v>
      </c>
      <c r="V16" s="30">
        <f>'Specifikace služeb'!C15</f>
        <v>49.2</v>
      </c>
      <c r="W16" s="7">
        <f t="shared" si="1"/>
        <v>0</v>
      </c>
      <c r="X16" s="31">
        <v>21</v>
      </c>
      <c r="Y16" s="20">
        <f t="shared" si="2"/>
        <v>0</v>
      </c>
    </row>
    <row r="17" spans="1:25" x14ac:dyDescent="0.2">
      <c r="A17" s="19" t="s">
        <v>116</v>
      </c>
      <c r="B17" s="2" t="s">
        <v>103</v>
      </c>
      <c r="C17" s="2"/>
      <c r="D17" s="2">
        <v>64</v>
      </c>
      <c r="E17" s="2">
        <v>48</v>
      </c>
      <c r="F17" s="2">
        <v>4</v>
      </c>
      <c r="G17" s="2"/>
      <c r="H17" s="2"/>
      <c r="I17" s="2"/>
      <c r="J17" s="2"/>
      <c r="K17" s="2">
        <v>2</v>
      </c>
      <c r="L17" s="2"/>
      <c r="M17" s="2"/>
      <c r="N17" s="2">
        <v>73</v>
      </c>
      <c r="O17" s="2"/>
      <c r="P17" s="2"/>
      <c r="Q17" s="2"/>
      <c r="R17" s="34"/>
      <c r="S17" s="2"/>
      <c r="T17" s="2"/>
      <c r="U17" s="2">
        <f t="shared" si="0"/>
        <v>191</v>
      </c>
      <c r="V17" s="30">
        <f>'Specifikace služeb'!C16</f>
        <v>24</v>
      </c>
      <c r="W17" s="7">
        <f t="shared" si="1"/>
        <v>4584</v>
      </c>
      <c r="X17" s="31">
        <v>21</v>
      </c>
      <c r="Y17" s="20">
        <f t="shared" si="2"/>
        <v>5546.64</v>
      </c>
    </row>
    <row r="18" spans="1:25" x14ac:dyDescent="0.2">
      <c r="A18" s="21" t="s">
        <v>117</v>
      </c>
      <c r="B18" s="2" t="s">
        <v>103</v>
      </c>
      <c r="C18" s="2">
        <v>14</v>
      </c>
      <c r="D18" s="2">
        <v>0</v>
      </c>
      <c r="E18" s="2"/>
      <c r="F18" s="2"/>
      <c r="G18" s="2"/>
      <c r="H18" s="2"/>
      <c r="I18" s="2"/>
      <c r="J18" s="2"/>
      <c r="K18" s="2"/>
      <c r="L18" s="2">
        <v>6</v>
      </c>
      <c r="M18" s="2">
        <v>15</v>
      </c>
      <c r="N18" s="2"/>
      <c r="O18" s="2">
        <v>12</v>
      </c>
      <c r="P18" s="2"/>
      <c r="Q18" s="2"/>
      <c r="R18" s="34"/>
      <c r="S18" s="2">
        <v>2</v>
      </c>
      <c r="T18" s="2">
        <v>8</v>
      </c>
      <c r="U18" s="2">
        <f t="shared" si="0"/>
        <v>57</v>
      </c>
      <c r="V18" s="30">
        <f>'Specifikace služeb'!C17</f>
        <v>26.4</v>
      </c>
      <c r="W18" s="7">
        <f t="shared" si="1"/>
        <v>1504.8</v>
      </c>
      <c r="X18" s="31">
        <v>21</v>
      </c>
      <c r="Y18" s="20">
        <f t="shared" si="2"/>
        <v>1820.808</v>
      </c>
    </row>
    <row r="19" spans="1:25" x14ac:dyDescent="0.2">
      <c r="A19" s="34" t="s">
        <v>118</v>
      </c>
      <c r="B19" s="2" t="s">
        <v>103</v>
      </c>
      <c r="C19" s="2"/>
      <c r="D19" s="2">
        <v>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34"/>
      <c r="S19" s="2"/>
      <c r="T19" s="2"/>
      <c r="U19" s="2">
        <f t="shared" si="0"/>
        <v>0</v>
      </c>
      <c r="V19" s="30">
        <f>'Specifikace služeb'!C18</f>
        <v>60</v>
      </c>
      <c r="W19" s="7">
        <f t="shared" si="1"/>
        <v>0</v>
      </c>
      <c r="X19" s="31">
        <v>21</v>
      </c>
      <c r="Y19" s="20">
        <f t="shared" si="2"/>
        <v>0</v>
      </c>
    </row>
    <row r="20" spans="1:25" x14ac:dyDescent="0.2">
      <c r="A20" s="47" t="s">
        <v>119</v>
      </c>
      <c r="B20" s="2" t="s">
        <v>103</v>
      </c>
      <c r="C20" s="2"/>
      <c r="D20" s="2">
        <v>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34"/>
      <c r="S20" s="2"/>
      <c r="T20" s="2"/>
      <c r="U20" s="2">
        <f t="shared" si="0"/>
        <v>0</v>
      </c>
      <c r="V20" s="30">
        <f>'Specifikace služeb'!C19</f>
        <v>48</v>
      </c>
      <c r="W20" s="7">
        <f t="shared" si="1"/>
        <v>0</v>
      </c>
      <c r="X20" s="31">
        <v>21</v>
      </c>
      <c r="Y20" s="20">
        <f t="shared" si="2"/>
        <v>0</v>
      </c>
    </row>
    <row r="21" spans="1:25" x14ac:dyDescent="0.2">
      <c r="A21" s="47" t="s">
        <v>120</v>
      </c>
      <c r="B21" s="2" t="s">
        <v>103</v>
      </c>
      <c r="C21" s="2"/>
      <c r="D21" s="2"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34"/>
      <c r="S21" s="2"/>
      <c r="T21" s="2"/>
      <c r="U21" s="2">
        <f t="shared" si="0"/>
        <v>0</v>
      </c>
      <c r="V21" s="30">
        <f>'Specifikace služeb'!C20</f>
        <v>54</v>
      </c>
      <c r="W21" s="7">
        <f t="shared" si="1"/>
        <v>0</v>
      </c>
      <c r="X21" s="31">
        <v>21</v>
      </c>
      <c r="Y21" s="20">
        <f t="shared" si="2"/>
        <v>0</v>
      </c>
    </row>
    <row r="22" spans="1:25" x14ac:dyDescent="0.2">
      <c r="A22" s="44" t="s">
        <v>121</v>
      </c>
      <c r="B22" s="2" t="s">
        <v>103</v>
      </c>
      <c r="C22" s="2"/>
      <c r="D22" s="2">
        <v>1</v>
      </c>
      <c r="E22" s="2"/>
      <c r="F22" s="2"/>
      <c r="G22" s="2"/>
      <c r="H22" s="2"/>
      <c r="I22" s="2"/>
      <c r="J22" s="2"/>
      <c r="K22" s="2"/>
      <c r="L22" s="2"/>
      <c r="M22" s="2"/>
      <c r="N22" s="2">
        <v>1</v>
      </c>
      <c r="O22" s="2"/>
      <c r="P22" s="2"/>
      <c r="Q22" s="2"/>
      <c r="R22" s="34"/>
      <c r="S22" s="2"/>
      <c r="T22" s="2"/>
      <c r="U22" s="2">
        <f t="shared" si="0"/>
        <v>2</v>
      </c>
      <c r="V22" s="30">
        <f>'Specifikace služeb'!C21</f>
        <v>60</v>
      </c>
      <c r="W22" s="7">
        <f t="shared" si="1"/>
        <v>120</v>
      </c>
      <c r="X22" s="31">
        <v>21</v>
      </c>
      <c r="Y22" s="20">
        <f t="shared" si="2"/>
        <v>145.19999999999999</v>
      </c>
    </row>
    <row r="23" spans="1:25" x14ac:dyDescent="0.2">
      <c r="A23" s="34" t="s">
        <v>122</v>
      </c>
      <c r="B23" s="2" t="s">
        <v>103</v>
      </c>
      <c r="C23" s="2"/>
      <c r="D23" s="2">
        <v>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34"/>
      <c r="S23" s="2"/>
      <c r="T23" s="2"/>
      <c r="U23" s="2">
        <f t="shared" si="0"/>
        <v>0</v>
      </c>
      <c r="V23" s="30">
        <f>'Specifikace služeb'!C22</f>
        <v>56.4</v>
      </c>
      <c r="W23" s="7">
        <f t="shared" si="1"/>
        <v>0</v>
      </c>
      <c r="X23" s="31">
        <v>21</v>
      </c>
      <c r="Y23" s="20">
        <f t="shared" si="2"/>
        <v>0</v>
      </c>
    </row>
    <row r="24" spans="1:25" x14ac:dyDescent="0.2">
      <c r="A24" s="34" t="s">
        <v>123</v>
      </c>
      <c r="B24" s="2" t="s">
        <v>103</v>
      </c>
      <c r="C24" s="2"/>
      <c r="D24" s="2">
        <v>3</v>
      </c>
      <c r="E24" s="2">
        <v>4</v>
      </c>
      <c r="F24" s="2">
        <v>4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34"/>
      <c r="S24" s="2"/>
      <c r="T24" s="2"/>
      <c r="U24" s="2">
        <f t="shared" si="0"/>
        <v>11</v>
      </c>
      <c r="V24" s="30">
        <f>'Specifikace služeb'!C23</f>
        <v>48</v>
      </c>
      <c r="W24" s="7">
        <f t="shared" si="1"/>
        <v>528</v>
      </c>
      <c r="X24" s="31">
        <v>21</v>
      </c>
      <c r="Y24" s="20">
        <f t="shared" si="2"/>
        <v>638.88</v>
      </c>
    </row>
    <row r="25" spans="1:25" x14ac:dyDescent="0.2">
      <c r="A25" s="34" t="s">
        <v>120</v>
      </c>
      <c r="B25" s="2" t="s">
        <v>103</v>
      </c>
      <c r="C25" s="2"/>
      <c r="D25" s="2">
        <v>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34"/>
      <c r="S25" s="2"/>
      <c r="T25" s="2"/>
      <c r="U25" s="2">
        <f t="shared" si="0"/>
        <v>0</v>
      </c>
      <c r="V25" s="30">
        <f>'Specifikace služeb'!C24</f>
        <v>52.8</v>
      </c>
      <c r="W25" s="7">
        <f t="shared" si="1"/>
        <v>0</v>
      </c>
      <c r="X25" s="31">
        <v>21</v>
      </c>
      <c r="Y25" s="20">
        <f t="shared" si="2"/>
        <v>0</v>
      </c>
    </row>
    <row r="26" spans="1:25" x14ac:dyDescent="0.2">
      <c r="A26" s="47" t="s">
        <v>124</v>
      </c>
      <c r="B26" s="2" t="s">
        <v>103</v>
      </c>
      <c r="C26" s="2"/>
      <c r="D26" s="2">
        <v>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34"/>
      <c r="S26" s="2"/>
      <c r="T26" s="2"/>
      <c r="U26" s="2">
        <f t="shared" si="0"/>
        <v>0</v>
      </c>
      <c r="V26" s="30">
        <f>'Specifikace služeb'!C25</f>
        <v>56.4</v>
      </c>
      <c r="W26" s="7">
        <f t="shared" si="1"/>
        <v>0</v>
      </c>
      <c r="X26" s="31">
        <v>21</v>
      </c>
      <c r="Y26" s="20">
        <f t="shared" si="2"/>
        <v>0</v>
      </c>
    </row>
    <row r="27" spans="1:25" x14ac:dyDescent="0.2">
      <c r="A27" s="47" t="s">
        <v>120</v>
      </c>
      <c r="B27" s="2" t="s">
        <v>103</v>
      </c>
      <c r="C27" s="2"/>
      <c r="D27" s="2">
        <v>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4"/>
      <c r="S27" s="2"/>
      <c r="T27" s="2"/>
      <c r="U27" s="2">
        <f t="shared" si="0"/>
        <v>0</v>
      </c>
      <c r="V27" s="30">
        <f>'Specifikace služeb'!C26</f>
        <v>60</v>
      </c>
      <c r="W27" s="7">
        <f t="shared" si="1"/>
        <v>0</v>
      </c>
      <c r="X27" s="31">
        <v>21</v>
      </c>
      <c r="Y27" s="20">
        <f t="shared" si="2"/>
        <v>0</v>
      </c>
    </row>
    <row r="28" spans="1:25" x14ac:dyDescent="0.2">
      <c r="A28" s="47" t="s">
        <v>125</v>
      </c>
      <c r="B28" s="2" t="s">
        <v>103</v>
      </c>
      <c r="C28" s="2"/>
      <c r="D28" s="2">
        <v>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34"/>
      <c r="S28" s="2"/>
      <c r="T28" s="2"/>
      <c r="U28" s="2">
        <f t="shared" si="0"/>
        <v>0</v>
      </c>
      <c r="V28" s="30">
        <f>'Specifikace služeb'!C27</f>
        <v>50.4</v>
      </c>
      <c r="W28" s="7">
        <f t="shared" si="1"/>
        <v>0</v>
      </c>
      <c r="X28" s="31">
        <v>21</v>
      </c>
      <c r="Y28" s="20">
        <f t="shared" si="2"/>
        <v>0</v>
      </c>
    </row>
    <row r="29" spans="1:25" x14ac:dyDescent="0.2">
      <c r="A29" s="44" t="s">
        <v>126</v>
      </c>
      <c r="B29" s="2" t="s">
        <v>127</v>
      </c>
      <c r="C29" s="2"/>
      <c r="D29" s="2">
        <v>0</v>
      </c>
      <c r="E29" s="2"/>
      <c r="F29" s="2"/>
      <c r="G29" s="2">
        <v>8</v>
      </c>
      <c r="H29" s="2">
        <v>8</v>
      </c>
      <c r="I29" s="2">
        <v>5</v>
      </c>
      <c r="J29" s="2">
        <v>14</v>
      </c>
      <c r="K29" s="2"/>
      <c r="L29" s="2"/>
      <c r="M29" s="2"/>
      <c r="N29" s="2"/>
      <c r="O29" s="2"/>
      <c r="P29" s="2"/>
      <c r="Q29" s="2"/>
      <c r="R29" s="34"/>
      <c r="S29" s="2"/>
      <c r="T29" s="2"/>
      <c r="U29" s="2">
        <f t="shared" si="0"/>
        <v>35</v>
      </c>
      <c r="V29" s="30">
        <f>'Specifikace služeb'!C28</f>
        <v>72</v>
      </c>
      <c r="W29" s="7">
        <f t="shared" si="1"/>
        <v>2520</v>
      </c>
      <c r="X29" s="31">
        <v>21</v>
      </c>
      <c r="Y29" s="20">
        <f t="shared" si="2"/>
        <v>3049.2</v>
      </c>
    </row>
    <row r="30" spans="1:25" ht="25.5" x14ac:dyDescent="0.2">
      <c r="A30" s="68" t="s">
        <v>128</v>
      </c>
      <c r="B30" s="2" t="s">
        <v>129</v>
      </c>
      <c r="C30" s="2">
        <v>3</v>
      </c>
      <c r="D30" s="2">
        <v>0</v>
      </c>
      <c r="E30" s="2"/>
      <c r="F30" s="2"/>
      <c r="G30" s="2"/>
      <c r="H30" s="2"/>
      <c r="I30" s="2"/>
      <c r="J30" s="2"/>
      <c r="K30" s="2"/>
      <c r="L30" s="2"/>
      <c r="M30" s="2">
        <v>6</v>
      </c>
      <c r="N30" s="2"/>
      <c r="O30" s="2">
        <v>3</v>
      </c>
      <c r="P30" s="2"/>
      <c r="Q30" s="2"/>
      <c r="R30" s="34"/>
      <c r="S30" s="2">
        <v>3</v>
      </c>
      <c r="T30" s="2"/>
      <c r="U30" s="2">
        <f t="shared" si="0"/>
        <v>15</v>
      </c>
      <c r="V30" s="30">
        <f>'Specifikace služeb'!C29</f>
        <v>15.6</v>
      </c>
      <c r="W30" s="7">
        <f t="shared" si="1"/>
        <v>234</v>
      </c>
      <c r="X30" s="31">
        <v>21</v>
      </c>
      <c r="Y30" s="20">
        <f t="shared" si="2"/>
        <v>283.14</v>
      </c>
    </row>
    <row r="31" spans="1:25" x14ac:dyDescent="0.2">
      <c r="A31" s="34" t="s">
        <v>130</v>
      </c>
      <c r="B31" s="2" t="s">
        <v>129</v>
      </c>
      <c r="C31" s="2">
        <v>3</v>
      </c>
      <c r="D31" s="2">
        <v>9</v>
      </c>
      <c r="E31" s="2">
        <v>12</v>
      </c>
      <c r="F31" s="2">
        <v>6</v>
      </c>
      <c r="G31" s="2"/>
      <c r="H31" s="2"/>
      <c r="I31" s="2"/>
      <c r="J31" s="2"/>
      <c r="K31" s="2">
        <v>2</v>
      </c>
      <c r="L31" s="2">
        <v>3</v>
      </c>
      <c r="M31" s="2">
        <v>9</v>
      </c>
      <c r="N31" s="2">
        <v>6</v>
      </c>
      <c r="O31" s="2">
        <v>3</v>
      </c>
      <c r="P31" s="2"/>
      <c r="Q31" s="2"/>
      <c r="R31" s="34"/>
      <c r="S31" s="2">
        <v>1</v>
      </c>
      <c r="T31" s="2"/>
      <c r="U31" s="2">
        <f t="shared" si="0"/>
        <v>54</v>
      </c>
      <c r="V31" s="30">
        <f>'Specifikace služeb'!C30</f>
        <v>24</v>
      </c>
      <c r="W31" s="7">
        <f t="shared" si="1"/>
        <v>1296</v>
      </c>
      <c r="X31" s="31">
        <v>21</v>
      </c>
      <c r="Y31" s="20">
        <f t="shared" si="2"/>
        <v>1568.16</v>
      </c>
    </row>
    <row r="32" spans="1:25" x14ac:dyDescent="0.2">
      <c r="A32" s="47" t="s">
        <v>131</v>
      </c>
      <c r="B32" s="2" t="s">
        <v>129</v>
      </c>
      <c r="C32" s="2">
        <v>3</v>
      </c>
      <c r="D32" s="2">
        <v>0</v>
      </c>
      <c r="E32" s="2"/>
      <c r="F32" s="2">
        <v>3</v>
      </c>
      <c r="G32" s="2"/>
      <c r="H32" s="2"/>
      <c r="I32" s="2"/>
      <c r="J32" s="2"/>
      <c r="K32" s="2">
        <v>6</v>
      </c>
      <c r="L32" s="2">
        <v>3</v>
      </c>
      <c r="M32" s="2">
        <v>9</v>
      </c>
      <c r="N32" s="2"/>
      <c r="O32" s="2">
        <v>3</v>
      </c>
      <c r="P32" s="2"/>
      <c r="Q32" s="2"/>
      <c r="R32" s="34"/>
      <c r="S32" s="2">
        <v>10</v>
      </c>
      <c r="T32" s="2"/>
      <c r="U32" s="2">
        <f t="shared" si="0"/>
        <v>37</v>
      </c>
      <c r="V32" s="30">
        <f>'Specifikace služeb'!C31</f>
        <v>15.6</v>
      </c>
      <c r="W32" s="7">
        <f t="shared" si="1"/>
        <v>577.19999999999993</v>
      </c>
      <c r="X32" s="31">
        <v>21</v>
      </c>
      <c r="Y32" s="20">
        <f t="shared" si="2"/>
        <v>698.41199999999992</v>
      </c>
    </row>
    <row r="33" spans="1:25" x14ac:dyDescent="0.2">
      <c r="A33" s="47" t="s">
        <v>192</v>
      </c>
      <c r="B33" s="2"/>
      <c r="C33" s="2"/>
      <c r="D33" s="2">
        <v>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34"/>
      <c r="S33" s="2"/>
      <c r="T33" s="2"/>
      <c r="U33" s="2"/>
      <c r="V33" s="2"/>
      <c r="W33" s="2"/>
      <c r="X33" s="2"/>
      <c r="Y33" s="2"/>
    </row>
    <row r="34" spans="1:25" x14ac:dyDescent="0.2">
      <c r="A34" s="34" t="s">
        <v>133</v>
      </c>
      <c r="B34" s="2" t="s">
        <v>129</v>
      </c>
      <c r="C34" s="2"/>
      <c r="D34" s="2">
        <v>30</v>
      </c>
      <c r="E34" s="2"/>
      <c r="F34" s="2">
        <v>20</v>
      </c>
      <c r="G34" s="2"/>
      <c r="H34" s="2"/>
      <c r="I34" s="2"/>
      <c r="J34" s="2"/>
      <c r="K34" s="2">
        <v>1</v>
      </c>
      <c r="L34" s="2"/>
      <c r="M34" s="2"/>
      <c r="N34" s="2"/>
      <c r="O34" s="2">
        <v>6</v>
      </c>
      <c r="P34" s="2"/>
      <c r="Q34" s="2"/>
      <c r="R34" s="34"/>
      <c r="S34" s="2">
        <v>6</v>
      </c>
      <c r="T34" s="2">
        <v>1</v>
      </c>
      <c r="U34" s="2">
        <f t="shared" si="0"/>
        <v>64</v>
      </c>
      <c r="V34" s="30">
        <f>'Specifikace služeb'!C33</f>
        <v>12</v>
      </c>
      <c r="W34" s="7">
        <f t="shared" si="1"/>
        <v>768</v>
      </c>
      <c r="X34" s="31">
        <v>21</v>
      </c>
      <c r="Y34" s="20">
        <f t="shared" si="2"/>
        <v>929.28</v>
      </c>
    </row>
    <row r="35" spans="1:25" x14ac:dyDescent="0.2">
      <c r="A35" s="34" t="s">
        <v>134</v>
      </c>
      <c r="B35" s="2" t="s">
        <v>129</v>
      </c>
      <c r="C35" s="2">
        <v>29</v>
      </c>
      <c r="D35" s="2">
        <v>0</v>
      </c>
      <c r="E35" s="2">
        <v>62</v>
      </c>
      <c r="F35" s="2"/>
      <c r="G35" s="2"/>
      <c r="H35" s="2"/>
      <c r="I35" s="2"/>
      <c r="J35" s="2"/>
      <c r="K35" s="2"/>
      <c r="L35" s="2">
        <v>12</v>
      </c>
      <c r="M35" s="2"/>
      <c r="N35" s="2">
        <v>40</v>
      </c>
      <c r="O35" s="2"/>
      <c r="P35" s="2"/>
      <c r="Q35" s="2"/>
      <c r="R35" s="34"/>
      <c r="S35" s="2"/>
      <c r="T35" s="2">
        <v>7</v>
      </c>
      <c r="U35" s="2">
        <f t="shared" si="0"/>
        <v>150</v>
      </c>
      <c r="V35" s="30">
        <f>'Specifikace služeb'!C34</f>
        <v>14.4</v>
      </c>
      <c r="W35" s="7">
        <f t="shared" si="1"/>
        <v>2160</v>
      </c>
      <c r="X35" s="31">
        <v>21</v>
      </c>
      <c r="Y35" s="20">
        <f t="shared" si="2"/>
        <v>2613.6</v>
      </c>
    </row>
    <row r="36" spans="1:25" x14ac:dyDescent="0.2">
      <c r="A36" s="34" t="s">
        <v>135</v>
      </c>
      <c r="B36" s="2" t="s">
        <v>129</v>
      </c>
      <c r="C36" s="2"/>
      <c r="D36" s="2">
        <v>0</v>
      </c>
      <c r="E36" s="2"/>
      <c r="F36" s="2"/>
      <c r="G36" s="2"/>
      <c r="H36" s="2"/>
      <c r="I36" s="2"/>
      <c r="J36" s="2"/>
      <c r="K36" s="2"/>
      <c r="L36" s="2"/>
      <c r="M36" s="2">
        <v>29</v>
      </c>
      <c r="N36" s="2"/>
      <c r="O36" s="2"/>
      <c r="P36" s="2"/>
      <c r="Q36" s="2"/>
      <c r="R36" s="34"/>
      <c r="S36" s="2"/>
      <c r="T36" s="2"/>
      <c r="U36" s="2">
        <f t="shared" si="0"/>
        <v>29</v>
      </c>
      <c r="V36" s="30">
        <f>'Specifikace služeb'!C35</f>
        <v>18</v>
      </c>
      <c r="W36" s="7">
        <f t="shared" si="1"/>
        <v>522</v>
      </c>
      <c r="X36" s="31">
        <v>21</v>
      </c>
      <c r="Y36" s="20">
        <f t="shared" si="2"/>
        <v>631.62</v>
      </c>
    </row>
    <row r="37" spans="1:25" x14ac:dyDescent="0.2">
      <c r="A37" s="34" t="s">
        <v>136</v>
      </c>
      <c r="B37" s="2" t="s">
        <v>129</v>
      </c>
      <c r="C37" s="2"/>
      <c r="D37" s="2">
        <v>4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34"/>
      <c r="S37" s="2"/>
      <c r="T37" s="2"/>
      <c r="U37" s="2">
        <f t="shared" si="0"/>
        <v>4</v>
      </c>
      <c r="V37" s="30">
        <f>'Specifikace služeb'!C36</f>
        <v>14.4</v>
      </c>
      <c r="W37" s="7">
        <f t="shared" si="1"/>
        <v>57.6</v>
      </c>
      <c r="X37" s="31">
        <v>21</v>
      </c>
      <c r="Y37" s="20">
        <f t="shared" si="2"/>
        <v>69.695999999999998</v>
      </c>
    </row>
    <row r="38" spans="1:25" x14ac:dyDescent="0.2">
      <c r="A38" s="34" t="s">
        <v>137</v>
      </c>
      <c r="B38" s="2" t="s">
        <v>129</v>
      </c>
      <c r="C38" s="2">
        <v>18</v>
      </c>
      <c r="D38" s="2">
        <v>108</v>
      </c>
      <c r="E38" s="2">
        <v>110</v>
      </c>
      <c r="F38" s="2">
        <v>11</v>
      </c>
      <c r="G38" s="2"/>
      <c r="H38" s="2"/>
      <c r="I38" s="2"/>
      <c r="J38" s="2"/>
      <c r="K38" s="2"/>
      <c r="L38" s="2">
        <v>10</v>
      </c>
      <c r="M38" s="2">
        <v>18</v>
      </c>
      <c r="N38" s="2">
        <v>109</v>
      </c>
      <c r="O38" s="2">
        <v>26</v>
      </c>
      <c r="P38" s="2">
        <v>7</v>
      </c>
      <c r="Q38" s="2"/>
      <c r="R38" s="34"/>
      <c r="S38" s="2">
        <v>3</v>
      </c>
      <c r="T38" s="2">
        <v>30</v>
      </c>
      <c r="U38" s="2">
        <f t="shared" si="0"/>
        <v>450</v>
      </c>
      <c r="V38" s="30">
        <f>'Specifikace služeb'!C37</f>
        <v>13.2</v>
      </c>
      <c r="W38" s="7">
        <f t="shared" si="1"/>
        <v>5940</v>
      </c>
      <c r="X38" s="31">
        <v>21</v>
      </c>
      <c r="Y38" s="20">
        <f t="shared" si="2"/>
        <v>7187.4</v>
      </c>
    </row>
    <row r="39" spans="1:25" x14ac:dyDescent="0.2">
      <c r="A39" s="34" t="s">
        <v>138</v>
      </c>
      <c r="B39" s="2" t="s">
        <v>129</v>
      </c>
      <c r="C39" s="2">
        <v>3</v>
      </c>
      <c r="D39" s="2">
        <v>0</v>
      </c>
      <c r="E39" s="2"/>
      <c r="F39" s="2">
        <v>1</v>
      </c>
      <c r="G39" s="2">
        <v>8</v>
      </c>
      <c r="H39" s="2">
        <v>8</v>
      </c>
      <c r="I39" s="2">
        <v>5</v>
      </c>
      <c r="J39" s="2">
        <v>15</v>
      </c>
      <c r="K39" s="2">
        <v>1</v>
      </c>
      <c r="L39" s="2">
        <v>2</v>
      </c>
      <c r="M39" s="2">
        <v>1</v>
      </c>
      <c r="N39" s="2">
        <v>2</v>
      </c>
      <c r="O39" s="2">
        <v>1</v>
      </c>
      <c r="P39" s="2">
        <v>7</v>
      </c>
      <c r="Q39" s="2"/>
      <c r="R39" s="34"/>
      <c r="S39" s="2"/>
      <c r="T39" s="2">
        <v>7</v>
      </c>
      <c r="U39" s="2">
        <f t="shared" si="0"/>
        <v>61</v>
      </c>
      <c r="V39" s="30">
        <f>'Specifikace služeb'!C38</f>
        <v>120</v>
      </c>
      <c r="W39" s="7">
        <f t="shared" si="1"/>
        <v>7320</v>
      </c>
      <c r="X39" s="31">
        <v>21</v>
      </c>
      <c r="Y39" s="20">
        <f t="shared" si="2"/>
        <v>8857.2000000000007</v>
      </c>
    </row>
    <row r="40" spans="1:25" x14ac:dyDescent="0.2">
      <c r="A40" s="34" t="s">
        <v>139</v>
      </c>
      <c r="B40" s="2" t="s">
        <v>129</v>
      </c>
      <c r="C40" s="2">
        <v>3</v>
      </c>
      <c r="D40" s="2">
        <v>10</v>
      </c>
      <c r="E40" s="2">
        <v>15</v>
      </c>
      <c r="F40" s="2">
        <v>14</v>
      </c>
      <c r="G40" s="2">
        <v>10</v>
      </c>
      <c r="H40" s="2">
        <v>10</v>
      </c>
      <c r="I40" s="2">
        <v>10</v>
      </c>
      <c r="J40" s="2">
        <v>10</v>
      </c>
      <c r="K40" s="2">
        <v>1</v>
      </c>
      <c r="L40" s="2">
        <v>3</v>
      </c>
      <c r="M40" s="2">
        <v>5</v>
      </c>
      <c r="N40" s="2">
        <v>12</v>
      </c>
      <c r="O40" s="2">
        <v>3</v>
      </c>
      <c r="P40" s="2">
        <v>6</v>
      </c>
      <c r="Q40" s="2"/>
      <c r="R40" s="34"/>
      <c r="S40" s="2">
        <v>3</v>
      </c>
      <c r="T40" s="2"/>
      <c r="U40" s="2">
        <f t="shared" si="0"/>
        <v>115</v>
      </c>
      <c r="V40" s="30">
        <f>'Specifikace služeb'!C39</f>
        <v>24</v>
      </c>
      <c r="W40" s="7">
        <f t="shared" si="1"/>
        <v>2760</v>
      </c>
      <c r="X40" s="31">
        <v>21</v>
      </c>
      <c r="Y40" s="20">
        <f t="shared" si="2"/>
        <v>3339.6</v>
      </c>
    </row>
    <row r="41" spans="1:25" x14ac:dyDescent="0.2">
      <c r="A41" s="34" t="s">
        <v>140</v>
      </c>
      <c r="B41" s="2" t="s">
        <v>129</v>
      </c>
      <c r="C41" s="2">
        <v>11</v>
      </c>
      <c r="D41" s="2">
        <v>2</v>
      </c>
      <c r="E41" s="2">
        <v>2</v>
      </c>
      <c r="F41" s="2">
        <v>1</v>
      </c>
      <c r="G41" s="2"/>
      <c r="H41" s="2"/>
      <c r="I41" s="2"/>
      <c r="J41" s="2"/>
      <c r="K41" s="2"/>
      <c r="L41" s="2">
        <v>12</v>
      </c>
      <c r="M41" s="2">
        <v>6</v>
      </c>
      <c r="N41" s="2"/>
      <c r="O41" s="2">
        <v>6</v>
      </c>
      <c r="P41" s="2"/>
      <c r="Q41" s="2"/>
      <c r="R41" s="34"/>
      <c r="S41" s="2">
        <v>6</v>
      </c>
      <c r="T41" s="2"/>
      <c r="U41" s="2">
        <f t="shared" si="0"/>
        <v>46</v>
      </c>
      <c r="V41" s="30">
        <f>'Specifikace služeb'!C40</f>
        <v>36</v>
      </c>
      <c r="W41" s="7">
        <f t="shared" si="1"/>
        <v>1656</v>
      </c>
      <c r="X41" s="31">
        <v>21</v>
      </c>
      <c r="Y41" s="20">
        <f t="shared" si="2"/>
        <v>2003.76</v>
      </c>
    </row>
    <row r="42" spans="1:25" x14ac:dyDescent="0.2">
      <c r="A42" s="34" t="s">
        <v>141</v>
      </c>
      <c r="B42" s="2" t="s">
        <v>129</v>
      </c>
      <c r="C42" s="2"/>
      <c r="D42" s="2">
        <v>0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34"/>
      <c r="S42" s="2"/>
      <c r="T42" s="2"/>
      <c r="U42" s="2">
        <f t="shared" si="0"/>
        <v>0</v>
      </c>
      <c r="V42" s="30">
        <f>'Specifikace služeb'!C41</f>
        <v>48</v>
      </c>
      <c r="W42" s="7">
        <f t="shared" si="1"/>
        <v>0</v>
      </c>
      <c r="X42" s="31">
        <v>21</v>
      </c>
      <c r="Y42" s="20">
        <f t="shared" si="2"/>
        <v>0</v>
      </c>
    </row>
    <row r="43" spans="1:25" x14ac:dyDescent="0.2">
      <c r="A43" s="34" t="s">
        <v>142</v>
      </c>
      <c r="B43" s="2" t="s">
        <v>129</v>
      </c>
      <c r="C43" s="2">
        <v>9</v>
      </c>
      <c r="D43" s="2">
        <v>12</v>
      </c>
      <c r="E43" s="2">
        <v>12</v>
      </c>
      <c r="F43" s="2">
        <v>6</v>
      </c>
      <c r="G43" s="2"/>
      <c r="H43" s="2"/>
      <c r="I43" s="2"/>
      <c r="J43" s="2"/>
      <c r="K43" s="2">
        <v>6</v>
      </c>
      <c r="L43" s="2">
        <v>3</v>
      </c>
      <c r="M43" s="2">
        <v>9</v>
      </c>
      <c r="N43" s="2">
        <v>9</v>
      </c>
      <c r="O43" s="2">
        <v>6</v>
      </c>
      <c r="P43" s="2"/>
      <c r="Q43" s="2"/>
      <c r="R43" s="34"/>
      <c r="S43" s="2">
        <v>3</v>
      </c>
      <c r="T43" s="2">
        <v>6</v>
      </c>
      <c r="U43" s="2">
        <f t="shared" si="0"/>
        <v>81</v>
      </c>
      <c r="V43" s="30">
        <f>'Specifikace služeb'!C42</f>
        <v>7.2</v>
      </c>
      <c r="W43" s="7">
        <f t="shared" si="1"/>
        <v>583.20000000000005</v>
      </c>
      <c r="X43" s="31">
        <v>21</v>
      </c>
      <c r="Y43" s="20">
        <f t="shared" si="2"/>
        <v>705.67200000000014</v>
      </c>
    </row>
    <row r="44" spans="1:25" ht="25.5" x14ac:dyDescent="0.2">
      <c r="A44" s="68" t="s">
        <v>143</v>
      </c>
      <c r="B44" s="2" t="s">
        <v>103</v>
      </c>
      <c r="C44" s="2"/>
      <c r="D44" s="2">
        <v>5</v>
      </c>
      <c r="E44" s="2">
        <v>5</v>
      </c>
      <c r="F44" s="2"/>
      <c r="G44" s="2"/>
      <c r="H44" s="2"/>
      <c r="I44" s="2"/>
      <c r="J44" s="2"/>
      <c r="K44" s="2"/>
      <c r="L44" s="2"/>
      <c r="M44" s="2"/>
      <c r="N44" s="2">
        <v>5</v>
      </c>
      <c r="O44" s="2">
        <v>1</v>
      </c>
      <c r="P44" s="2"/>
      <c r="Q44" s="2"/>
      <c r="R44" s="34"/>
      <c r="S44" s="2">
        <v>1</v>
      </c>
      <c r="T44" s="2"/>
      <c r="U44" s="2">
        <f t="shared" si="0"/>
        <v>17</v>
      </c>
      <c r="V44" s="30">
        <f>'Specifikace služeb'!C43</f>
        <v>36</v>
      </c>
      <c r="W44" s="7">
        <f t="shared" si="1"/>
        <v>612</v>
      </c>
      <c r="X44" s="31">
        <v>21</v>
      </c>
      <c r="Y44" s="20">
        <f t="shared" si="2"/>
        <v>740.52</v>
      </c>
    </row>
    <row r="45" spans="1:25" x14ac:dyDescent="0.2">
      <c r="A45" s="53" t="s">
        <v>144</v>
      </c>
      <c r="B45" s="2" t="s">
        <v>103</v>
      </c>
      <c r="C45" s="2">
        <v>4</v>
      </c>
      <c r="D45" s="2">
        <v>8</v>
      </c>
      <c r="E45" s="2">
        <v>8</v>
      </c>
      <c r="F45" s="2">
        <v>4</v>
      </c>
      <c r="G45" s="2"/>
      <c r="H45" s="2"/>
      <c r="I45" s="2"/>
      <c r="J45" s="2"/>
      <c r="K45" s="2"/>
      <c r="L45" s="2">
        <v>2</v>
      </c>
      <c r="M45" s="2">
        <v>4</v>
      </c>
      <c r="N45" s="2">
        <v>6</v>
      </c>
      <c r="O45" s="2"/>
      <c r="P45" s="2"/>
      <c r="Q45" s="2"/>
      <c r="R45" s="34"/>
      <c r="S45" s="2"/>
      <c r="T45" s="2">
        <v>6</v>
      </c>
      <c r="U45" s="2">
        <f t="shared" si="0"/>
        <v>42</v>
      </c>
      <c r="V45" s="30">
        <f>'Specifikace služeb'!C44</f>
        <v>30</v>
      </c>
      <c r="W45" s="7">
        <f t="shared" si="1"/>
        <v>1260</v>
      </c>
      <c r="X45" s="31">
        <v>21</v>
      </c>
      <c r="Y45" s="20">
        <f t="shared" si="2"/>
        <v>1524.6</v>
      </c>
    </row>
    <row r="46" spans="1:25" x14ac:dyDescent="0.2">
      <c r="A46" s="19" t="s">
        <v>145</v>
      </c>
      <c r="B46" s="2" t="s">
        <v>103</v>
      </c>
      <c r="C46" s="2"/>
      <c r="D46" s="2">
        <v>1</v>
      </c>
      <c r="E46" s="2"/>
      <c r="F46" s="2"/>
      <c r="G46" s="2"/>
      <c r="H46" s="2"/>
      <c r="I46" s="2"/>
      <c r="J46" s="2">
        <v>3</v>
      </c>
      <c r="K46" s="2"/>
      <c r="L46" s="2"/>
      <c r="M46" s="2"/>
      <c r="N46" s="2"/>
      <c r="O46" s="2">
        <v>1</v>
      </c>
      <c r="P46" s="2"/>
      <c r="Q46" s="2"/>
      <c r="R46" s="34"/>
      <c r="S46" s="2"/>
      <c r="T46" s="2"/>
      <c r="U46" s="2">
        <f t="shared" si="0"/>
        <v>5</v>
      </c>
      <c r="V46" s="30">
        <f>'Specifikace služeb'!C45</f>
        <v>36</v>
      </c>
      <c r="W46" s="7">
        <f t="shared" si="1"/>
        <v>180</v>
      </c>
      <c r="X46" s="31">
        <v>21</v>
      </c>
      <c r="Y46" s="20">
        <f t="shared" si="2"/>
        <v>217.8</v>
      </c>
    </row>
    <row r="47" spans="1:25" x14ac:dyDescent="0.2">
      <c r="A47" s="19" t="s">
        <v>146</v>
      </c>
      <c r="B47" s="2" t="s">
        <v>103</v>
      </c>
      <c r="C47" s="2">
        <v>1</v>
      </c>
      <c r="D47" s="2">
        <v>3</v>
      </c>
      <c r="E47" s="2">
        <v>4</v>
      </c>
      <c r="F47" s="2">
        <v>2</v>
      </c>
      <c r="G47" s="2"/>
      <c r="H47" s="2"/>
      <c r="I47" s="2"/>
      <c r="J47" s="2"/>
      <c r="K47" s="2">
        <v>2</v>
      </c>
      <c r="L47" s="2"/>
      <c r="M47" s="2"/>
      <c r="N47" s="2">
        <v>3</v>
      </c>
      <c r="O47" s="2">
        <v>1</v>
      </c>
      <c r="P47" s="2"/>
      <c r="Q47" s="2"/>
      <c r="R47" s="34"/>
      <c r="S47" s="2">
        <v>2</v>
      </c>
      <c r="T47" s="2">
        <v>3</v>
      </c>
      <c r="U47" s="2">
        <f t="shared" si="0"/>
        <v>21</v>
      </c>
      <c r="V47" s="30">
        <f>'Specifikace služeb'!C46</f>
        <v>48</v>
      </c>
      <c r="W47" s="7">
        <f t="shared" si="1"/>
        <v>1008</v>
      </c>
      <c r="X47" s="31">
        <v>21</v>
      </c>
      <c r="Y47" s="20">
        <f t="shared" si="2"/>
        <v>1219.68</v>
      </c>
    </row>
    <row r="48" spans="1:25" x14ac:dyDescent="0.2">
      <c r="A48" s="19" t="s">
        <v>147</v>
      </c>
      <c r="B48" s="2" t="s">
        <v>103</v>
      </c>
      <c r="C48" s="2"/>
      <c r="D48" s="2">
        <v>0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34"/>
      <c r="S48" s="2"/>
      <c r="T48" s="2"/>
      <c r="U48" s="2">
        <f t="shared" si="0"/>
        <v>0</v>
      </c>
      <c r="V48" s="30">
        <f>'Specifikace služeb'!C47</f>
        <v>66</v>
      </c>
      <c r="W48" s="7">
        <f t="shared" si="1"/>
        <v>0</v>
      </c>
      <c r="X48" s="31">
        <v>21</v>
      </c>
      <c r="Y48" s="20">
        <f t="shared" si="2"/>
        <v>0</v>
      </c>
    </row>
    <row r="49" spans="1:25" x14ac:dyDescent="0.2">
      <c r="A49" s="19" t="s">
        <v>148</v>
      </c>
      <c r="B49" s="2" t="s">
        <v>103</v>
      </c>
      <c r="C49" s="2"/>
      <c r="D49" s="2">
        <v>0</v>
      </c>
      <c r="E49" s="2"/>
      <c r="F49" s="2"/>
      <c r="G49" s="2"/>
      <c r="H49" s="2"/>
      <c r="I49" s="2"/>
      <c r="J49" s="2"/>
      <c r="K49" s="2"/>
      <c r="L49" s="2">
        <v>1</v>
      </c>
      <c r="M49" s="2">
        <v>3</v>
      </c>
      <c r="N49" s="2"/>
      <c r="O49" s="2"/>
      <c r="P49" s="2"/>
      <c r="Q49" s="2"/>
      <c r="R49" s="34"/>
      <c r="S49" s="2"/>
      <c r="T49" s="2"/>
      <c r="U49" s="2">
        <f t="shared" si="0"/>
        <v>4</v>
      </c>
      <c r="V49" s="30">
        <f>'Specifikace služeb'!C48</f>
        <v>54</v>
      </c>
      <c r="W49" s="7">
        <f t="shared" si="1"/>
        <v>216</v>
      </c>
      <c r="X49" s="31">
        <v>21</v>
      </c>
      <c r="Y49" s="20">
        <f t="shared" si="2"/>
        <v>261.36</v>
      </c>
    </row>
    <row r="50" spans="1:25" x14ac:dyDescent="0.2">
      <c r="A50" s="19" t="s">
        <v>149</v>
      </c>
      <c r="B50" s="2" t="s">
        <v>103</v>
      </c>
      <c r="C50" s="2"/>
      <c r="D50" s="2">
        <v>0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34"/>
      <c r="S50" s="2"/>
      <c r="T50" s="2">
        <v>1</v>
      </c>
      <c r="U50" s="2">
        <f t="shared" si="0"/>
        <v>1</v>
      </c>
      <c r="V50" s="30">
        <f>'Specifikace služeb'!C49</f>
        <v>78</v>
      </c>
      <c r="W50" s="7">
        <f t="shared" si="1"/>
        <v>78</v>
      </c>
      <c r="X50" s="31">
        <v>21</v>
      </c>
      <c r="Y50" s="20">
        <f t="shared" si="2"/>
        <v>94.38</v>
      </c>
    </row>
    <row r="51" spans="1:25" x14ac:dyDescent="0.2">
      <c r="A51" s="19" t="s">
        <v>150</v>
      </c>
      <c r="B51" s="2" t="s">
        <v>103</v>
      </c>
      <c r="C51" s="2">
        <v>8</v>
      </c>
      <c r="D51" s="2">
        <v>25</v>
      </c>
      <c r="E51" s="2">
        <v>20</v>
      </c>
      <c r="F51" s="2">
        <v>5</v>
      </c>
      <c r="G51" s="2"/>
      <c r="H51" s="2"/>
      <c r="I51" s="2"/>
      <c r="J51" s="2"/>
      <c r="K51" s="2">
        <v>1</v>
      </c>
      <c r="L51" s="2">
        <v>4</v>
      </c>
      <c r="M51" s="2">
        <v>7</v>
      </c>
      <c r="N51" s="2">
        <v>17</v>
      </c>
      <c r="O51" s="2"/>
      <c r="P51" s="2"/>
      <c r="Q51" s="2"/>
      <c r="R51" s="34"/>
      <c r="S51" s="2"/>
      <c r="T51" s="2">
        <v>9</v>
      </c>
      <c r="U51" s="2">
        <f t="shared" si="0"/>
        <v>96</v>
      </c>
      <c r="V51" s="30">
        <f>'Specifikace služeb'!C50</f>
        <v>24</v>
      </c>
      <c r="W51" s="7">
        <f t="shared" si="1"/>
        <v>2304</v>
      </c>
      <c r="X51" s="31">
        <v>21</v>
      </c>
      <c r="Y51" s="20">
        <f t="shared" si="2"/>
        <v>2787.84</v>
      </c>
    </row>
    <row r="52" spans="1:25" x14ac:dyDescent="0.2">
      <c r="A52" s="19" t="s">
        <v>151</v>
      </c>
      <c r="B52" s="2" t="s">
        <v>103</v>
      </c>
      <c r="C52" s="2"/>
      <c r="D52" s="2">
        <v>0</v>
      </c>
      <c r="E52" s="2"/>
      <c r="F52" s="2"/>
      <c r="G52" s="2"/>
      <c r="H52" s="2"/>
      <c r="I52" s="2"/>
      <c r="J52" s="2"/>
      <c r="K52" s="2">
        <v>1</v>
      </c>
      <c r="L52" s="2"/>
      <c r="M52" s="2"/>
      <c r="N52" s="2"/>
      <c r="O52" s="2"/>
      <c r="P52" s="2"/>
      <c r="Q52" s="2"/>
      <c r="R52" s="34"/>
      <c r="S52" s="2">
        <v>3</v>
      </c>
      <c r="T52" s="2"/>
      <c r="U52" s="2">
        <f t="shared" si="0"/>
        <v>4</v>
      </c>
      <c r="V52" s="30">
        <f>'Specifikace služeb'!C51</f>
        <v>72</v>
      </c>
      <c r="W52" s="7">
        <f t="shared" si="1"/>
        <v>288</v>
      </c>
      <c r="X52" s="31">
        <v>21</v>
      </c>
      <c r="Y52" s="20">
        <f t="shared" si="2"/>
        <v>348.48</v>
      </c>
    </row>
    <row r="53" spans="1:25" x14ac:dyDescent="0.2">
      <c r="A53" s="19" t="s">
        <v>152</v>
      </c>
      <c r="B53" s="2" t="s">
        <v>103</v>
      </c>
      <c r="C53" s="2">
        <v>3</v>
      </c>
      <c r="D53" s="2">
        <v>20</v>
      </c>
      <c r="E53" s="2">
        <v>64</v>
      </c>
      <c r="F53" s="2">
        <v>20</v>
      </c>
      <c r="G53" s="2"/>
      <c r="H53" s="2"/>
      <c r="I53" s="2"/>
      <c r="J53" s="2"/>
      <c r="K53" s="2"/>
      <c r="L53" s="2">
        <v>3</v>
      </c>
      <c r="M53" s="2">
        <v>6</v>
      </c>
      <c r="N53" s="2">
        <v>33</v>
      </c>
      <c r="O53" s="2">
        <v>4</v>
      </c>
      <c r="P53" s="2"/>
      <c r="Q53" s="2"/>
      <c r="R53" s="34"/>
      <c r="S53" s="2"/>
      <c r="T53" s="2">
        <v>4</v>
      </c>
      <c r="U53" s="2">
        <f t="shared" si="0"/>
        <v>157</v>
      </c>
      <c r="V53" s="30">
        <f>'Specifikace služeb'!C52</f>
        <v>42</v>
      </c>
      <c r="W53" s="7">
        <f t="shared" si="1"/>
        <v>6594</v>
      </c>
      <c r="X53" s="31">
        <v>21</v>
      </c>
      <c r="Y53" s="20">
        <f t="shared" si="2"/>
        <v>7978.74</v>
      </c>
    </row>
    <row r="54" spans="1:25" x14ac:dyDescent="0.2">
      <c r="A54" s="19" t="s">
        <v>153</v>
      </c>
      <c r="B54" s="2" t="s">
        <v>103</v>
      </c>
      <c r="C54" s="2"/>
      <c r="D54" s="2">
        <v>2</v>
      </c>
      <c r="E54" s="2">
        <v>2</v>
      </c>
      <c r="F54" s="2">
        <v>1</v>
      </c>
      <c r="G54" s="2"/>
      <c r="H54" s="2"/>
      <c r="I54" s="2">
        <v>2</v>
      </c>
      <c r="J54" s="2">
        <v>10</v>
      </c>
      <c r="K54" s="2"/>
      <c r="L54" s="2">
        <v>1</v>
      </c>
      <c r="M54" s="2">
        <v>1</v>
      </c>
      <c r="N54" s="2">
        <v>2</v>
      </c>
      <c r="O54" s="2">
        <v>1</v>
      </c>
      <c r="P54" s="2">
        <v>6</v>
      </c>
      <c r="Q54" s="2"/>
      <c r="R54" s="34"/>
      <c r="S54" s="2"/>
      <c r="T54" s="2">
        <v>6</v>
      </c>
      <c r="U54" s="2">
        <f t="shared" si="0"/>
        <v>34</v>
      </c>
      <c r="V54" s="30">
        <f>'Specifikace služeb'!C53</f>
        <v>36</v>
      </c>
      <c r="W54" s="7">
        <f t="shared" si="1"/>
        <v>1224</v>
      </c>
      <c r="X54" s="31">
        <v>21</v>
      </c>
      <c r="Y54" s="20">
        <f t="shared" si="2"/>
        <v>1481.04</v>
      </c>
    </row>
    <row r="55" spans="1:25" x14ac:dyDescent="0.2">
      <c r="A55" s="19" t="s">
        <v>154</v>
      </c>
      <c r="B55" s="2" t="s">
        <v>103</v>
      </c>
      <c r="C55" s="2">
        <v>1</v>
      </c>
      <c r="D55" s="2">
        <v>0</v>
      </c>
      <c r="E55" s="2"/>
      <c r="F55" s="2"/>
      <c r="G55" s="2"/>
      <c r="H55" s="2"/>
      <c r="I55" s="2"/>
      <c r="J55" s="2"/>
      <c r="K55" s="2"/>
      <c r="L55" s="2">
        <v>1</v>
      </c>
      <c r="M55" s="2">
        <v>1</v>
      </c>
      <c r="N55" s="2"/>
      <c r="O55" s="2"/>
      <c r="P55" s="2"/>
      <c r="Q55" s="2"/>
      <c r="R55" s="34"/>
      <c r="S55" s="2"/>
      <c r="T55" s="2"/>
      <c r="U55" s="2">
        <f t="shared" si="0"/>
        <v>3</v>
      </c>
      <c r="V55" s="30">
        <f>'Specifikace služeb'!C54</f>
        <v>192</v>
      </c>
      <c r="W55" s="7">
        <f t="shared" si="1"/>
        <v>576</v>
      </c>
      <c r="X55" s="31">
        <v>21</v>
      </c>
      <c r="Y55" s="20">
        <f t="shared" si="2"/>
        <v>696.96</v>
      </c>
    </row>
    <row r="56" spans="1:25" x14ac:dyDescent="0.2">
      <c r="A56" s="19" t="s">
        <v>155</v>
      </c>
      <c r="B56" s="2" t="s">
        <v>103</v>
      </c>
      <c r="C56" s="2"/>
      <c r="D56" s="2">
        <v>0</v>
      </c>
      <c r="E56" s="2">
        <v>2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34"/>
      <c r="S56" s="2"/>
      <c r="T56" s="2"/>
      <c r="U56" s="2">
        <f t="shared" si="0"/>
        <v>2</v>
      </c>
      <c r="V56" s="30">
        <f>'Specifikace služeb'!C55</f>
        <v>48</v>
      </c>
      <c r="W56" s="7">
        <f t="shared" si="1"/>
        <v>96</v>
      </c>
      <c r="X56" s="31">
        <v>21</v>
      </c>
      <c r="Y56" s="20">
        <f t="shared" si="2"/>
        <v>116.16</v>
      </c>
    </row>
    <row r="57" spans="1:25" ht="25.5" x14ac:dyDescent="0.2">
      <c r="A57" s="64" t="s">
        <v>156</v>
      </c>
      <c r="B57" s="2" t="s">
        <v>103</v>
      </c>
      <c r="C57" s="43"/>
      <c r="D57" s="2">
        <v>9</v>
      </c>
      <c r="E57" s="2">
        <v>12</v>
      </c>
      <c r="F57" s="2">
        <v>8</v>
      </c>
      <c r="G57" s="2"/>
      <c r="H57" s="2"/>
      <c r="I57" s="2"/>
      <c r="J57" s="2"/>
      <c r="K57" s="2"/>
      <c r="L57" s="2">
        <v>3</v>
      </c>
      <c r="M57" s="2">
        <v>2</v>
      </c>
      <c r="N57" s="2">
        <v>15</v>
      </c>
      <c r="O57" s="2">
        <v>6</v>
      </c>
      <c r="P57" s="2">
        <v>6</v>
      </c>
      <c r="Q57" s="2"/>
      <c r="R57" s="34"/>
      <c r="S57" s="2">
        <v>2</v>
      </c>
      <c r="T57" s="2">
        <v>3</v>
      </c>
      <c r="U57" s="2">
        <f t="shared" si="0"/>
        <v>66</v>
      </c>
      <c r="V57" s="30">
        <f>'Specifikace služeb'!C56</f>
        <v>48</v>
      </c>
      <c r="W57" s="7">
        <f t="shared" si="1"/>
        <v>3168</v>
      </c>
      <c r="X57" s="31">
        <v>21</v>
      </c>
      <c r="Y57" s="20">
        <f t="shared" si="2"/>
        <v>3833.28</v>
      </c>
    </row>
    <row r="58" spans="1:25" x14ac:dyDescent="0.2">
      <c r="A58" s="19" t="s">
        <v>158</v>
      </c>
      <c r="B58" s="2" t="s">
        <v>103</v>
      </c>
      <c r="C58" s="24"/>
      <c r="D58" s="24"/>
      <c r="E58" s="3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">
        <v>27</v>
      </c>
      <c r="S58" s="34"/>
      <c r="T58" s="2"/>
      <c r="U58" s="2">
        <f t="shared" si="0"/>
        <v>27</v>
      </c>
      <c r="V58" s="30">
        <f>'Specifikace služeb'!C58</f>
        <v>100</v>
      </c>
      <c r="W58" s="7">
        <f t="shared" si="1"/>
        <v>2700</v>
      </c>
      <c r="X58" s="31">
        <v>21</v>
      </c>
      <c r="Y58" s="20">
        <f t="shared" si="2"/>
        <v>3267</v>
      </c>
    </row>
    <row r="59" spans="1:25" x14ac:dyDescent="0.2">
      <c r="A59" s="19" t="s">
        <v>159</v>
      </c>
      <c r="B59" s="2" t="s">
        <v>103</v>
      </c>
      <c r="C59" s="24"/>
      <c r="D59" s="24"/>
      <c r="E59" s="3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>
        <v>3</v>
      </c>
      <c r="R59" s="2">
        <v>5</v>
      </c>
      <c r="S59" s="34"/>
      <c r="T59" s="2"/>
      <c r="U59" s="2">
        <f t="shared" si="0"/>
        <v>8</v>
      </c>
      <c r="V59" s="30">
        <f>'Specifikace služeb'!C59</f>
        <v>500</v>
      </c>
      <c r="W59" s="7">
        <f t="shared" si="1"/>
        <v>4000</v>
      </c>
      <c r="X59" s="31">
        <v>21</v>
      </c>
      <c r="Y59" s="20">
        <f t="shared" si="2"/>
        <v>4840</v>
      </c>
    </row>
    <row r="60" spans="1:25" x14ac:dyDescent="0.2">
      <c r="A60" s="19" t="s">
        <v>160</v>
      </c>
      <c r="B60" s="2" t="s">
        <v>103</v>
      </c>
      <c r="C60" s="24"/>
      <c r="D60" s="24"/>
      <c r="E60" s="3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">
        <v>37</v>
      </c>
      <c r="S60" s="34"/>
      <c r="T60" s="2"/>
      <c r="U60" s="2">
        <f t="shared" si="0"/>
        <v>37</v>
      </c>
      <c r="V60" s="30">
        <f>'Specifikace služeb'!C60</f>
        <v>30</v>
      </c>
      <c r="W60" s="7">
        <f t="shared" si="1"/>
        <v>1110</v>
      </c>
      <c r="X60" s="31">
        <v>21</v>
      </c>
      <c r="Y60" s="20">
        <f t="shared" si="2"/>
        <v>1343.1</v>
      </c>
    </row>
    <row r="61" spans="1:25" x14ac:dyDescent="0.2">
      <c r="A61" s="19" t="s">
        <v>161</v>
      </c>
      <c r="B61" s="45" t="s">
        <v>103</v>
      </c>
      <c r="C61" s="24"/>
      <c r="D61" s="24"/>
      <c r="E61" s="3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">
        <v>13</v>
      </c>
      <c r="S61" s="34"/>
      <c r="T61" s="2"/>
      <c r="U61" s="2">
        <f t="shared" si="0"/>
        <v>13</v>
      </c>
      <c r="V61" s="30">
        <f>'Specifikace služeb'!C61</f>
        <v>50</v>
      </c>
      <c r="W61" s="7">
        <f t="shared" si="1"/>
        <v>650</v>
      </c>
      <c r="X61" s="31">
        <v>21</v>
      </c>
      <c r="Y61" s="20">
        <f t="shared" si="2"/>
        <v>786.5</v>
      </c>
    </row>
    <row r="62" spans="1:25" x14ac:dyDescent="0.2">
      <c r="A62" s="19" t="s">
        <v>162</v>
      </c>
      <c r="B62" s="2" t="s">
        <v>103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">
        <v>43</v>
      </c>
      <c r="S62" s="34"/>
      <c r="T62" s="2"/>
      <c r="U62" s="2">
        <f>SUM(C62:T62)</f>
        <v>43</v>
      </c>
      <c r="V62" s="30">
        <f>'Specifikace služeb'!C62</f>
        <v>55</v>
      </c>
      <c r="W62" s="7">
        <f>U62*V62</f>
        <v>2365</v>
      </c>
      <c r="X62" s="31">
        <v>21</v>
      </c>
      <c r="Y62" s="20">
        <f>W62*(100+X62)/100</f>
        <v>2861.65</v>
      </c>
    </row>
    <row r="63" spans="1:25" ht="12" customHeight="1" x14ac:dyDescent="0.2">
      <c r="A63" s="19" t="s">
        <v>163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">
        <v>12</v>
      </c>
      <c r="S63" s="34"/>
      <c r="T63" s="2"/>
      <c r="U63" s="2">
        <f>SUM(C63:T63)</f>
        <v>12</v>
      </c>
      <c r="V63" s="30">
        <f>'Specifikace služeb'!C63</f>
        <v>152</v>
      </c>
      <c r="W63" s="7">
        <f>U63*V63</f>
        <v>1824</v>
      </c>
      <c r="X63" s="31">
        <v>21</v>
      </c>
      <c r="Y63" s="20">
        <f>W63*(100+X63)/100</f>
        <v>2207.04</v>
      </c>
    </row>
    <row r="64" spans="1:25" ht="16.5" hidden="1" thickBot="1" x14ac:dyDescent="0.3">
      <c r="A64" s="9" t="s">
        <v>202</v>
      </c>
      <c r="B64" s="10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5"/>
      <c r="O64" s="84"/>
      <c r="P64" s="84"/>
      <c r="Q64" s="84"/>
      <c r="R64" s="60"/>
      <c r="S64" s="60"/>
      <c r="T64" s="60"/>
      <c r="U64" s="60"/>
      <c r="V64" s="12"/>
      <c r="W64" s="13">
        <f>SUM(W4:W63)</f>
        <v>76197.399999999994</v>
      </c>
      <c r="X64" s="29"/>
      <c r="Y64" s="13">
        <f>SUM(Y4:Y63)</f>
        <v>92198.854000000007</v>
      </c>
    </row>
    <row r="65" spans="4:4" x14ac:dyDescent="0.2">
      <c r="D65" s="27"/>
    </row>
  </sheetData>
  <pageMargins left="0.7" right="0.7" top="0.78740157499999996" bottom="0.78740157499999996" header="0.3" footer="0.3"/>
  <pageSetup paperSize="8"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L65"/>
  <sheetViews>
    <sheetView workbookViewId="0">
      <selection activeCell="H34" sqref="H34"/>
    </sheetView>
  </sheetViews>
  <sheetFormatPr defaultRowHeight="12.75" x14ac:dyDescent="0.2"/>
  <cols>
    <col min="1" max="1" width="60.7109375" style="1" customWidth="1"/>
    <col min="2" max="2" width="9.42578125" style="1" customWidth="1"/>
    <col min="3" max="3" width="9.5703125" style="22" customWidth="1"/>
    <col min="4" max="4" width="10.5703125" style="22" customWidth="1"/>
    <col min="5" max="6" width="9.5703125" style="22" customWidth="1"/>
    <col min="7" max="7" width="10.140625" style="1" customWidth="1"/>
    <col min="8" max="8" width="11.140625" style="1" customWidth="1"/>
    <col min="9" max="12" width="9.140625" style="1" hidden="1" customWidth="1"/>
    <col min="13" max="16384" width="9.140625" style="1"/>
  </cols>
  <sheetData>
    <row r="1" spans="1:12" s="22" customFormat="1" ht="39.75" thickBot="1" x14ac:dyDescent="0.3">
      <c r="A1" s="8" t="s">
        <v>356</v>
      </c>
      <c r="C1" s="72" t="s">
        <v>357</v>
      </c>
      <c r="D1" s="72" t="s">
        <v>301</v>
      </c>
      <c r="E1" s="72" t="s">
        <v>358</v>
      </c>
      <c r="F1" s="72" t="s">
        <v>359</v>
      </c>
      <c r="G1" s="73" t="s">
        <v>296</v>
      </c>
    </row>
    <row r="2" spans="1:12" ht="38.25" x14ac:dyDescent="0.2">
      <c r="A2" s="55" t="s">
        <v>78</v>
      </c>
      <c r="B2" s="14" t="s">
        <v>81</v>
      </c>
      <c r="C2" s="71" t="s">
        <v>185</v>
      </c>
      <c r="D2" s="71" t="s">
        <v>186</v>
      </c>
      <c r="E2" s="71" t="s">
        <v>186</v>
      </c>
      <c r="F2" s="71" t="s">
        <v>186</v>
      </c>
      <c r="G2" s="36" t="s">
        <v>186</v>
      </c>
      <c r="H2" s="15" t="s">
        <v>187</v>
      </c>
      <c r="I2" s="15" t="s">
        <v>188</v>
      </c>
      <c r="J2" s="15" t="s">
        <v>189</v>
      </c>
      <c r="K2" s="28" t="s">
        <v>190</v>
      </c>
      <c r="L2" s="16" t="s">
        <v>191</v>
      </c>
    </row>
    <row r="3" spans="1:12" x14ac:dyDescent="0.2">
      <c r="A3" s="17" t="s">
        <v>80</v>
      </c>
      <c r="B3" s="3"/>
      <c r="C3" s="23"/>
      <c r="D3" s="23"/>
      <c r="E3" s="23"/>
      <c r="F3" s="23"/>
      <c r="G3" s="4"/>
      <c r="H3" s="4"/>
      <c r="I3" s="4"/>
      <c r="J3" s="6"/>
      <c r="K3" s="6"/>
      <c r="L3" s="18"/>
    </row>
    <row r="4" spans="1:12" x14ac:dyDescent="0.2">
      <c r="A4" s="19" t="s">
        <v>102</v>
      </c>
      <c r="B4" s="2" t="s">
        <v>103</v>
      </c>
      <c r="C4" s="33"/>
      <c r="D4" s="33"/>
      <c r="E4" s="34">
        <v>1</v>
      </c>
      <c r="F4" s="33">
        <v>2</v>
      </c>
      <c r="G4" s="33"/>
      <c r="H4" s="2">
        <f t="shared" ref="H4:H30" si="0">SUM(C4:G4)</f>
        <v>3</v>
      </c>
      <c r="I4" s="30">
        <f>'Specifikace služeb'!C3</f>
        <v>98.4</v>
      </c>
      <c r="J4" s="7">
        <f>H4*I4</f>
        <v>295.20000000000005</v>
      </c>
      <c r="K4" s="31">
        <v>21</v>
      </c>
      <c r="L4" s="20">
        <f>J4*(100+K4)/100</f>
        <v>357.19200000000006</v>
      </c>
    </row>
    <row r="5" spans="1:12" x14ac:dyDescent="0.2">
      <c r="A5" s="19" t="s">
        <v>104</v>
      </c>
      <c r="B5" s="2" t="s">
        <v>105</v>
      </c>
      <c r="C5" s="34">
        <v>2</v>
      </c>
      <c r="D5" s="34">
        <v>1</v>
      </c>
      <c r="E5" s="34">
        <v>4</v>
      </c>
      <c r="F5" s="34">
        <v>1</v>
      </c>
      <c r="G5" s="34"/>
      <c r="H5" s="2">
        <f t="shared" si="0"/>
        <v>8</v>
      </c>
      <c r="I5" s="30">
        <f>'Specifikace služeb'!C4</f>
        <v>114</v>
      </c>
      <c r="J5" s="7">
        <f t="shared" ref="J5:J61" si="1">H5*I5</f>
        <v>912</v>
      </c>
      <c r="K5" s="31">
        <v>21</v>
      </c>
      <c r="L5" s="20">
        <f t="shared" ref="L5:L61" si="2">J5*(100+K5)/100</f>
        <v>1103.52</v>
      </c>
    </row>
    <row r="6" spans="1:12" x14ac:dyDescent="0.2">
      <c r="A6" s="19" t="s">
        <v>106</v>
      </c>
      <c r="B6" s="2" t="s">
        <v>105</v>
      </c>
      <c r="C6" s="34"/>
      <c r="D6" s="34"/>
      <c r="E6" s="34"/>
      <c r="F6" s="34">
        <v>1</v>
      </c>
      <c r="G6" s="34"/>
      <c r="H6" s="2">
        <f t="shared" si="0"/>
        <v>1</v>
      </c>
      <c r="I6" s="30">
        <f>'Specifikace služeb'!C5</f>
        <v>180</v>
      </c>
      <c r="J6" s="7">
        <f t="shared" si="1"/>
        <v>180</v>
      </c>
      <c r="K6" s="31">
        <v>21</v>
      </c>
      <c r="L6" s="20">
        <f t="shared" si="2"/>
        <v>217.8</v>
      </c>
    </row>
    <row r="7" spans="1:12" x14ac:dyDescent="0.2">
      <c r="A7" s="19" t="s">
        <v>107</v>
      </c>
      <c r="B7" s="2" t="s">
        <v>105</v>
      </c>
      <c r="C7" s="34"/>
      <c r="D7" s="34"/>
      <c r="E7" s="34"/>
      <c r="F7" s="34"/>
      <c r="G7" s="34"/>
      <c r="H7" s="2">
        <f t="shared" si="0"/>
        <v>0</v>
      </c>
      <c r="I7" s="30">
        <f>'Specifikace služeb'!C6</f>
        <v>276</v>
      </c>
      <c r="J7" s="7">
        <f t="shared" si="1"/>
        <v>0</v>
      </c>
      <c r="K7" s="31">
        <v>21</v>
      </c>
      <c r="L7" s="20">
        <f t="shared" si="2"/>
        <v>0</v>
      </c>
    </row>
    <row r="8" spans="1:12" x14ac:dyDescent="0.2">
      <c r="A8" s="19" t="s">
        <v>108</v>
      </c>
      <c r="B8" s="2" t="s">
        <v>103</v>
      </c>
      <c r="C8" s="34"/>
      <c r="D8" s="34"/>
      <c r="E8" s="34"/>
      <c r="F8" s="34"/>
      <c r="G8" s="34"/>
      <c r="H8" s="2">
        <f t="shared" si="0"/>
        <v>0</v>
      </c>
      <c r="I8" s="30">
        <f>'Specifikace služeb'!C7</f>
        <v>108</v>
      </c>
      <c r="J8" s="7">
        <f t="shared" si="1"/>
        <v>0</v>
      </c>
      <c r="K8" s="31">
        <v>21</v>
      </c>
      <c r="L8" s="20">
        <f t="shared" si="2"/>
        <v>0</v>
      </c>
    </row>
    <row r="9" spans="1:12" x14ac:dyDescent="0.2">
      <c r="A9" s="19" t="s">
        <v>109</v>
      </c>
      <c r="B9" s="2" t="s">
        <v>103</v>
      </c>
      <c r="C9" s="34"/>
      <c r="D9" s="34"/>
      <c r="E9" s="34"/>
      <c r="F9" s="34"/>
      <c r="G9" s="34"/>
      <c r="H9" s="2">
        <f t="shared" si="0"/>
        <v>0</v>
      </c>
      <c r="I9" s="30">
        <f>'Specifikace služeb'!C8</f>
        <v>222</v>
      </c>
      <c r="J9" s="7">
        <f t="shared" si="1"/>
        <v>0</v>
      </c>
      <c r="K9" s="31">
        <v>21</v>
      </c>
      <c r="L9" s="20">
        <f t="shared" si="2"/>
        <v>0</v>
      </c>
    </row>
    <row r="10" spans="1:12" x14ac:dyDescent="0.2">
      <c r="A10" s="19" t="s">
        <v>110</v>
      </c>
      <c r="B10" s="2" t="s">
        <v>103</v>
      </c>
      <c r="C10" s="34"/>
      <c r="D10" s="34"/>
      <c r="E10" s="34"/>
      <c r="F10" s="34"/>
      <c r="G10" s="34"/>
      <c r="H10" s="2">
        <f t="shared" si="0"/>
        <v>0</v>
      </c>
      <c r="I10" s="30">
        <f>'Specifikace služeb'!C9</f>
        <v>420</v>
      </c>
      <c r="J10" s="7">
        <f t="shared" si="1"/>
        <v>0</v>
      </c>
      <c r="K10" s="31">
        <v>21</v>
      </c>
      <c r="L10" s="20">
        <f t="shared" si="2"/>
        <v>0</v>
      </c>
    </row>
    <row r="11" spans="1:12" x14ac:dyDescent="0.2">
      <c r="A11" s="19" t="s">
        <v>111</v>
      </c>
      <c r="B11" s="2" t="s">
        <v>112</v>
      </c>
      <c r="C11" s="34">
        <v>8</v>
      </c>
      <c r="D11" s="34">
        <v>1</v>
      </c>
      <c r="E11" s="34">
        <v>7</v>
      </c>
      <c r="F11" s="34">
        <v>18</v>
      </c>
      <c r="G11" s="34"/>
      <c r="H11" s="2">
        <f t="shared" si="0"/>
        <v>34</v>
      </c>
      <c r="I11" s="30">
        <f>'Specifikace služeb'!C10</f>
        <v>38.4</v>
      </c>
      <c r="J11" s="7">
        <f t="shared" si="1"/>
        <v>1305.5999999999999</v>
      </c>
      <c r="K11" s="31">
        <v>21</v>
      </c>
      <c r="L11" s="20">
        <f t="shared" si="2"/>
        <v>1579.7759999999998</v>
      </c>
    </row>
    <row r="12" spans="1:12" x14ac:dyDescent="0.2">
      <c r="A12" s="19" t="s">
        <v>113</v>
      </c>
      <c r="B12" s="2" t="s">
        <v>112</v>
      </c>
      <c r="C12" s="34"/>
      <c r="D12" s="34"/>
      <c r="E12" s="34"/>
      <c r="F12" s="34"/>
      <c r="G12" s="34"/>
      <c r="H12" s="2">
        <f t="shared" si="0"/>
        <v>0</v>
      </c>
      <c r="I12" s="30">
        <f>'Specifikace služeb'!C11</f>
        <v>40.799999999999997</v>
      </c>
      <c r="J12" s="7">
        <f t="shared" si="1"/>
        <v>0</v>
      </c>
      <c r="K12" s="31">
        <v>21</v>
      </c>
      <c r="L12" s="20">
        <f t="shared" si="2"/>
        <v>0</v>
      </c>
    </row>
    <row r="13" spans="1:12" x14ac:dyDescent="0.2">
      <c r="A13" s="19" t="s">
        <v>114</v>
      </c>
      <c r="B13" s="2" t="s">
        <v>112</v>
      </c>
      <c r="C13" s="34"/>
      <c r="D13" s="34"/>
      <c r="E13" s="34"/>
      <c r="F13" s="34"/>
      <c r="G13" s="34"/>
      <c r="H13" s="2">
        <f t="shared" si="0"/>
        <v>0</v>
      </c>
      <c r="I13" s="30">
        <f>'Specifikace služeb'!C12</f>
        <v>43.2</v>
      </c>
      <c r="J13" s="7">
        <f t="shared" si="1"/>
        <v>0</v>
      </c>
      <c r="K13" s="31">
        <v>21</v>
      </c>
      <c r="L13" s="20">
        <f t="shared" si="2"/>
        <v>0</v>
      </c>
    </row>
    <row r="14" spans="1:12" x14ac:dyDescent="0.2">
      <c r="A14" s="19" t="s">
        <v>115</v>
      </c>
      <c r="B14" s="2" t="s">
        <v>112</v>
      </c>
      <c r="C14" s="34"/>
      <c r="D14" s="34"/>
      <c r="E14" s="34"/>
      <c r="F14" s="34"/>
      <c r="G14" s="34"/>
      <c r="H14" s="2">
        <f t="shared" si="0"/>
        <v>0</v>
      </c>
      <c r="I14" s="30">
        <f>'Specifikace služeb'!C13</f>
        <v>42</v>
      </c>
      <c r="J14" s="7">
        <f t="shared" si="1"/>
        <v>0</v>
      </c>
      <c r="K14" s="31">
        <v>21</v>
      </c>
      <c r="L14" s="20">
        <f t="shared" si="2"/>
        <v>0</v>
      </c>
    </row>
    <row r="15" spans="1:12" x14ac:dyDescent="0.2">
      <c r="A15" s="19" t="s">
        <v>113</v>
      </c>
      <c r="B15" s="2" t="s">
        <v>112</v>
      </c>
      <c r="C15" s="34"/>
      <c r="D15" s="34"/>
      <c r="E15" s="34"/>
      <c r="F15" s="34"/>
      <c r="G15" s="34"/>
      <c r="H15" s="2">
        <f t="shared" si="0"/>
        <v>0</v>
      </c>
      <c r="I15" s="30">
        <f>'Specifikace služeb'!C14</f>
        <v>45.6</v>
      </c>
      <c r="J15" s="7">
        <f t="shared" si="1"/>
        <v>0</v>
      </c>
      <c r="K15" s="31">
        <v>21</v>
      </c>
      <c r="L15" s="20">
        <f t="shared" si="2"/>
        <v>0</v>
      </c>
    </row>
    <row r="16" spans="1:12" x14ac:dyDescent="0.2">
      <c r="A16" s="19" t="s">
        <v>114</v>
      </c>
      <c r="B16" s="2" t="s">
        <v>112</v>
      </c>
      <c r="C16" s="34"/>
      <c r="D16" s="34"/>
      <c r="E16" s="34"/>
      <c r="F16" s="34"/>
      <c r="G16" s="34"/>
      <c r="H16" s="2">
        <f t="shared" si="0"/>
        <v>0</v>
      </c>
      <c r="I16" s="30">
        <f>'Specifikace služeb'!C15</f>
        <v>49.2</v>
      </c>
      <c r="J16" s="7">
        <f t="shared" si="1"/>
        <v>0</v>
      </c>
      <c r="K16" s="31">
        <v>21</v>
      </c>
      <c r="L16" s="20">
        <f t="shared" si="2"/>
        <v>0</v>
      </c>
    </row>
    <row r="17" spans="1:12" x14ac:dyDescent="0.2">
      <c r="A17" s="19" t="s">
        <v>116</v>
      </c>
      <c r="B17" s="2" t="s">
        <v>103</v>
      </c>
      <c r="C17" s="34">
        <v>8</v>
      </c>
      <c r="D17" s="34">
        <v>2</v>
      </c>
      <c r="E17" s="34">
        <v>16</v>
      </c>
      <c r="F17" s="34">
        <v>9</v>
      </c>
      <c r="G17" s="34"/>
      <c r="H17" s="2">
        <f t="shared" si="0"/>
        <v>35</v>
      </c>
      <c r="I17" s="30">
        <f>'Specifikace služeb'!C16</f>
        <v>24</v>
      </c>
      <c r="J17" s="7">
        <f t="shared" si="1"/>
        <v>840</v>
      </c>
      <c r="K17" s="31">
        <v>21</v>
      </c>
      <c r="L17" s="20">
        <f t="shared" si="2"/>
        <v>1016.4</v>
      </c>
    </row>
    <row r="18" spans="1:12" x14ac:dyDescent="0.2">
      <c r="A18" s="21" t="s">
        <v>117</v>
      </c>
      <c r="B18" s="2" t="s">
        <v>103</v>
      </c>
      <c r="C18" s="34"/>
      <c r="D18" s="34"/>
      <c r="E18" s="34"/>
      <c r="F18" s="34"/>
      <c r="G18" s="34"/>
      <c r="H18" s="2">
        <f t="shared" si="0"/>
        <v>0</v>
      </c>
      <c r="I18" s="30">
        <f>'Specifikace služeb'!C17</f>
        <v>26.4</v>
      </c>
      <c r="J18" s="7">
        <f t="shared" si="1"/>
        <v>0</v>
      </c>
      <c r="K18" s="31">
        <v>21</v>
      </c>
      <c r="L18" s="20">
        <f t="shared" si="2"/>
        <v>0</v>
      </c>
    </row>
    <row r="19" spans="1:12" x14ac:dyDescent="0.2">
      <c r="A19" s="34" t="s">
        <v>118</v>
      </c>
      <c r="B19" s="2" t="s">
        <v>103</v>
      </c>
      <c r="C19" s="34"/>
      <c r="D19" s="34"/>
      <c r="E19" s="34"/>
      <c r="F19" s="34"/>
      <c r="G19" s="34"/>
      <c r="H19" s="2">
        <f t="shared" si="0"/>
        <v>0</v>
      </c>
      <c r="I19" s="30">
        <f>'Specifikace služeb'!C18</f>
        <v>60</v>
      </c>
      <c r="J19" s="7">
        <f t="shared" si="1"/>
        <v>0</v>
      </c>
      <c r="K19" s="31">
        <v>21</v>
      </c>
      <c r="L19" s="20">
        <f t="shared" si="2"/>
        <v>0</v>
      </c>
    </row>
    <row r="20" spans="1:12" x14ac:dyDescent="0.2">
      <c r="A20" s="47" t="s">
        <v>119</v>
      </c>
      <c r="B20" s="2" t="s">
        <v>103</v>
      </c>
      <c r="C20" s="34"/>
      <c r="D20" s="34"/>
      <c r="E20" s="34"/>
      <c r="F20" s="34"/>
      <c r="G20" s="34"/>
      <c r="H20" s="2">
        <f t="shared" si="0"/>
        <v>0</v>
      </c>
      <c r="I20" s="30">
        <f>'Specifikace služeb'!C19</f>
        <v>48</v>
      </c>
      <c r="J20" s="7">
        <f t="shared" si="1"/>
        <v>0</v>
      </c>
      <c r="K20" s="31">
        <v>21</v>
      </c>
      <c r="L20" s="20">
        <f t="shared" si="2"/>
        <v>0</v>
      </c>
    </row>
    <row r="21" spans="1:12" x14ac:dyDescent="0.2">
      <c r="A21" s="47" t="s">
        <v>120</v>
      </c>
      <c r="B21" s="2" t="s">
        <v>103</v>
      </c>
      <c r="C21" s="34"/>
      <c r="D21" s="34"/>
      <c r="E21" s="34"/>
      <c r="F21" s="34"/>
      <c r="G21" s="34"/>
      <c r="H21" s="2">
        <f t="shared" si="0"/>
        <v>0</v>
      </c>
      <c r="I21" s="30">
        <f>'Specifikace služeb'!C20</f>
        <v>54</v>
      </c>
      <c r="J21" s="7">
        <f t="shared" si="1"/>
        <v>0</v>
      </c>
      <c r="K21" s="31">
        <v>21</v>
      </c>
      <c r="L21" s="20">
        <f t="shared" si="2"/>
        <v>0</v>
      </c>
    </row>
    <row r="22" spans="1:12" x14ac:dyDescent="0.2">
      <c r="A22" s="44" t="s">
        <v>121</v>
      </c>
      <c r="B22" s="2" t="s">
        <v>103</v>
      </c>
      <c r="C22" s="34"/>
      <c r="D22" s="34"/>
      <c r="E22" s="34"/>
      <c r="F22" s="34">
        <v>5</v>
      </c>
      <c r="G22" s="34"/>
      <c r="H22" s="2">
        <f t="shared" si="0"/>
        <v>5</v>
      </c>
      <c r="I22" s="30">
        <f>'Specifikace služeb'!C21</f>
        <v>60</v>
      </c>
      <c r="J22" s="7">
        <f t="shared" si="1"/>
        <v>300</v>
      </c>
      <c r="K22" s="31">
        <v>21</v>
      </c>
      <c r="L22" s="20">
        <f t="shared" si="2"/>
        <v>363</v>
      </c>
    </row>
    <row r="23" spans="1:12" x14ac:dyDescent="0.2">
      <c r="A23" s="34" t="s">
        <v>122</v>
      </c>
      <c r="B23" s="2" t="s">
        <v>103</v>
      </c>
      <c r="C23" s="34"/>
      <c r="D23" s="34"/>
      <c r="E23" s="34"/>
      <c r="F23" s="34"/>
      <c r="G23" s="34"/>
      <c r="H23" s="2">
        <f t="shared" si="0"/>
        <v>0</v>
      </c>
      <c r="I23" s="30">
        <f>'Specifikace služeb'!C22</f>
        <v>56.4</v>
      </c>
      <c r="J23" s="7">
        <f t="shared" si="1"/>
        <v>0</v>
      </c>
      <c r="K23" s="31">
        <v>21</v>
      </c>
      <c r="L23" s="20">
        <f t="shared" si="2"/>
        <v>0</v>
      </c>
    </row>
    <row r="24" spans="1:12" x14ac:dyDescent="0.2">
      <c r="A24" s="34" t="s">
        <v>123</v>
      </c>
      <c r="B24" s="2" t="s">
        <v>103</v>
      </c>
      <c r="C24" s="34"/>
      <c r="D24" s="34"/>
      <c r="E24" s="34"/>
      <c r="F24" s="34"/>
      <c r="G24" s="34"/>
      <c r="H24" s="2">
        <f t="shared" si="0"/>
        <v>0</v>
      </c>
      <c r="I24" s="30">
        <f>'Specifikace služeb'!C23</f>
        <v>48</v>
      </c>
      <c r="J24" s="7">
        <f t="shared" si="1"/>
        <v>0</v>
      </c>
      <c r="K24" s="31">
        <v>21</v>
      </c>
      <c r="L24" s="20">
        <f t="shared" si="2"/>
        <v>0</v>
      </c>
    </row>
    <row r="25" spans="1:12" x14ac:dyDescent="0.2">
      <c r="A25" s="34" t="s">
        <v>120</v>
      </c>
      <c r="B25" s="2" t="s">
        <v>103</v>
      </c>
      <c r="C25" s="34">
        <v>1</v>
      </c>
      <c r="D25" s="34"/>
      <c r="E25" s="34"/>
      <c r="F25" s="34"/>
      <c r="G25" s="34"/>
      <c r="H25" s="2">
        <f t="shared" si="0"/>
        <v>1</v>
      </c>
      <c r="I25" s="30">
        <f>'Specifikace služeb'!C24</f>
        <v>52.8</v>
      </c>
      <c r="J25" s="7">
        <f t="shared" si="1"/>
        <v>52.8</v>
      </c>
      <c r="K25" s="31">
        <v>21</v>
      </c>
      <c r="L25" s="20">
        <f t="shared" si="2"/>
        <v>63.887999999999991</v>
      </c>
    </row>
    <row r="26" spans="1:12" x14ac:dyDescent="0.2">
      <c r="A26" s="47" t="s">
        <v>124</v>
      </c>
      <c r="B26" s="2" t="s">
        <v>103</v>
      </c>
      <c r="C26" s="34"/>
      <c r="D26" s="34"/>
      <c r="E26" s="34"/>
      <c r="F26" s="34"/>
      <c r="G26" s="34"/>
      <c r="H26" s="2">
        <f t="shared" si="0"/>
        <v>0</v>
      </c>
      <c r="I26" s="30">
        <f>'Specifikace služeb'!C25</f>
        <v>56.4</v>
      </c>
      <c r="J26" s="7">
        <f t="shared" si="1"/>
        <v>0</v>
      </c>
      <c r="K26" s="31">
        <v>21</v>
      </c>
      <c r="L26" s="20">
        <f t="shared" si="2"/>
        <v>0</v>
      </c>
    </row>
    <row r="27" spans="1:12" x14ac:dyDescent="0.2">
      <c r="A27" s="47" t="s">
        <v>120</v>
      </c>
      <c r="B27" s="2" t="s">
        <v>103</v>
      </c>
      <c r="C27" s="34"/>
      <c r="D27" s="34"/>
      <c r="E27" s="34"/>
      <c r="F27" s="34"/>
      <c r="G27" s="34"/>
      <c r="H27" s="2">
        <f t="shared" si="0"/>
        <v>0</v>
      </c>
      <c r="I27" s="30">
        <f>'Specifikace služeb'!C26</f>
        <v>60</v>
      </c>
      <c r="J27" s="7">
        <f t="shared" si="1"/>
        <v>0</v>
      </c>
      <c r="K27" s="31">
        <v>21</v>
      </c>
      <c r="L27" s="20">
        <f t="shared" si="2"/>
        <v>0</v>
      </c>
    </row>
    <row r="28" spans="1:12" x14ac:dyDescent="0.2">
      <c r="A28" s="47" t="s">
        <v>125</v>
      </c>
      <c r="B28" s="2" t="s">
        <v>103</v>
      </c>
      <c r="C28" s="34"/>
      <c r="D28" s="34"/>
      <c r="E28" s="34"/>
      <c r="F28" s="34"/>
      <c r="G28" s="34"/>
      <c r="H28" s="2">
        <f t="shared" si="0"/>
        <v>0</v>
      </c>
      <c r="I28" s="30">
        <f>'Specifikace služeb'!C27</f>
        <v>50.4</v>
      </c>
      <c r="J28" s="7">
        <f t="shared" si="1"/>
        <v>0</v>
      </c>
      <c r="K28" s="31">
        <v>21</v>
      </c>
      <c r="L28" s="20">
        <f t="shared" si="2"/>
        <v>0</v>
      </c>
    </row>
    <row r="29" spans="1:12" x14ac:dyDescent="0.2">
      <c r="A29" s="34" t="s">
        <v>126</v>
      </c>
      <c r="B29" s="2" t="s">
        <v>127</v>
      </c>
      <c r="C29" s="34"/>
      <c r="D29" s="34"/>
      <c r="E29" s="34"/>
      <c r="F29" s="34"/>
      <c r="G29" s="34"/>
      <c r="H29" s="2">
        <f t="shared" si="0"/>
        <v>0</v>
      </c>
      <c r="I29" s="30">
        <f>'Specifikace služeb'!C28</f>
        <v>72</v>
      </c>
      <c r="J29" s="7">
        <f t="shared" si="1"/>
        <v>0</v>
      </c>
      <c r="K29" s="31">
        <v>21</v>
      </c>
      <c r="L29" s="20">
        <f t="shared" si="2"/>
        <v>0</v>
      </c>
    </row>
    <row r="30" spans="1:12" ht="25.5" x14ac:dyDescent="0.2">
      <c r="A30" s="68" t="s">
        <v>128</v>
      </c>
      <c r="B30" s="2" t="s">
        <v>129</v>
      </c>
      <c r="C30" s="34">
        <v>6</v>
      </c>
      <c r="D30" s="34"/>
      <c r="E30" s="34">
        <v>30</v>
      </c>
      <c r="F30" s="34">
        <v>24</v>
      </c>
      <c r="G30" s="34"/>
      <c r="H30" s="2">
        <f t="shared" si="0"/>
        <v>60</v>
      </c>
      <c r="I30" s="30">
        <f>'Specifikace služeb'!C29</f>
        <v>15.6</v>
      </c>
      <c r="J30" s="7">
        <f t="shared" si="1"/>
        <v>936</v>
      </c>
      <c r="K30" s="31">
        <v>21</v>
      </c>
      <c r="L30" s="20">
        <f t="shared" si="2"/>
        <v>1132.56</v>
      </c>
    </row>
    <row r="31" spans="1:12" x14ac:dyDescent="0.2">
      <c r="A31" s="34" t="s">
        <v>130</v>
      </c>
      <c r="B31" s="2" t="s">
        <v>129</v>
      </c>
      <c r="C31" s="34">
        <v>6</v>
      </c>
      <c r="D31" s="34">
        <v>6</v>
      </c>
      <c r="E31" s="34">
        <v>24</v>
      </c>
      <c r="F31" s="34">
        <v>6</v>
      </c>
      <c r="G31" s="34"/>
      <c r="H31" s="2">
        <f t="shared" ref="H31:H44" si="3">SUM(C31:G31)</f>
        <v>42</v>
      </c>
      <c r="I31" s="30">
        <f>'Specifikace služeb'!C30</f>
        <v>24</v>
      </c>
      <c r="J31" s="7">
        <f t="shared" si="1"/>
        <v>1008</v>
      </c>
      <c r="K31" s="31">
        <v>21</v>
      </c>
      <c r="L31" s="20">
        <f t="shared" si="2"/>
        <v>1219.68</v>
      </c>
    </row>
    <row r="32" spans="1:12" x14ac:dyDescent="0.2">
      <c r="A32" s="47" t="s">
        <v>131</v>
      </c>
      <c r="B32" s="2" t="s">
        <v>129</v>
      </c>
      <c r="C32" s="34">
        <v>6</v>
      </c>
      <c r="D32" s="34">
        <v>3</v>
      </c>
      <c r="E32" s="34"/>
      <c r="F32" s="34"/>
      <c r="G32" s="34"/>
      <c r="H32" s="2">
        <f t="shared" si="3"/>
        <v>9</v>
      </c>
      <c r="I32" s="30">
        <f>'Specifikace služeb'!C31</f>
        <v>15.6</v>
      </c>
      <c r="J32" s="7">
        <f t="shared" si="1"/>
        <v>140.4</v>
      </c>
      <c r="K32" s="31">
        <v>21</v>
      </c>
      <c r="L32" s="20">
        <f t="shared" si="2"/>
        <v>169.88400000000001</v>
      </c>
    </row>
    <row r="33" spans="1:12" x14ac:dyDescent="0.2">
      <c r="A33" s="47" t="s">
        <v>192</v>
      </c>
      <c r="B33" s="2"/>
      <c r="C33" s="34"/>
      <c r="D33" s="34"/>
      <c r="E33" s="34"/>
      <c r="F33" s="34"/>
      <c r="G33" s="34"/>
      <c r="H33" s="2"/>
      <c r="I33" s="2"/>
      <c r="J33" s="2"/>
      <c r="K33" s="2"/>
      <c r="L33" s="2"/>
    </row>
    <row r="34" spans="1:12" x14ac:dyDescent="0.2">
      <c r="A34" s="34" t="s">
        <v>133</v>
      </c>
      <c r="B34" s="2" t="s">
        <v>129</v>
      </c>
      <c r="C34" s="34">
        <v>28</v>
      </c>
      <c r="D34" s="34">
        <v>34</v>
      </c>
      <c r="E34" s="34">
        <v>40</v>
      </c>
      <c r="F34" s="34">
        <v>88</v>
      </c>
      <c r="G34" s="34"/>
      <c r="H34" s="2">
        <f t="shared" si="3"/>
        <v>190</v>
      </c>
      <c r="I34" s="30">
        <f>'Specifikace služeb'!C33</f>
        <v>12</v>
      </c>
      <c r="J34" s="7">
        <f t="shared" si="1"/>
        <v>2280</v>
      </c>
      <c r="K34" s="31">
        <v>21</v>
      </c>
      <c r="L34" s="20">
        <f t="shared" si="2"/>
        <v>2758.8</v>
      </c>
    </row>
    <row r="35" spans="1:12" x14ac:dyDescent="0.2">
      <c r="A35" s="34" t="s">
        <v>134</v>
      </c>
      <c r="B35" s="2" t="s">
        <v>129</v>
      </c>
      <c r="C35" s="34"/>
      <c r="D35" s="34"/>
      <c r="E35" s="34"/>
      <c r="F35" s="34"/>
      <c r="G35" s="34"/>
      <c r="H35" s="2">
        <f t="shared" si="3"/>
        <v>0</v>
      </c>
      <c r="I35" s="30">
        <f>'Specifikace služeb'!C34</f>
        <v>14.4</v>
      </c>
      <c r="J35" s="7">
        <f t="shared" si="1"/>
        <v>0</v>
      </c>
      <c r="K35" s="31">
        <v>21</v>
      </c>
      <c r="L35" s="20">
        <f t="shared" si="2"/>
        <v>0</v>
      </c>
    </row>
    <row r="36" spans="1:12" x14ac:dyDescent="0.2">
      <c r="A36" s="34" t="s">
        <v>135</v>
      </c>
      <c r="B36" s="2" t="s">
        <v>129</v>
      </c>
      <c r="C36" s="34"/>
      <c r="D36" s="34"/>
      <c r="E36" s="34"/>
      <c r="F36" s="34"/>
      <c r="G36" s="34"/>
      <c r="H36" s="2">
        <f t="shared" si="3"/>
        <v>0</v>
      </c>
      <c r="I36" s="30">
        <f>'Specifikace služeb'!C35</f>
        <v>18</v>
      </c>
      <c r="J36" s="7">
        <f t="shared" si="1"/>
        <v>0</v>
      </c>
      <c r="K36" s="31">
        <v>21</v>
      </c>
      <c r="L36" s="20">
        <f t="shared" si="2"/>
        <v>0</v>
      </c>
    </row>
    <row r="37" spans="1:12" x14ac:dyDescent="0.2">
      <c r="A37" s="34" t="s">
        <v>136</v>
      </c>
      <c r="B37" s="2" t="s">
        <v>129</v>
      </c>
      <c r="C37" s="34"/>
      <c r="D37" s="34"/>
      <c r="E37" s="34"/>
      <c r="F37" s="34"/>
      <c r="G37" s="34"/>
      <c r="H37" s="2">
        <f t="shared" si="3"/>
        <v>0</v>
      </c>
      <c r="I37" s="30">
        <f>'Specifikace služeb'!C36</f>
        <v>14.4</v>
      </c>
      <c r="J37" s="7">
        <f t="shared" si="1"/>
        <v>0</v>
      </c>
      <c r="K37" s="31">
        <v>21</v>
      </c>
      <c r="L37" s="20">
        <f t="shared" si="2"/>
        <v>0</v>
      </c>
    </row>
    <row r="38" spans="1:12" x14ac:dyDescent="0.2">
      <c r="A38" s="34" t="s">
        <v>137</v>
      </c>
      <c r="B38" s="2" t="s">
        <v>129</v>
      </c>
      <c r="C38" s="34">
        <v>22</v>
      </c>
      <c r="D38" s="34">
        <v>16</v>
      </c>
      <c r="E38" s="34">
        <v>29</v>
      </c>
      <c r="F38" s="34">
        <v>43</v>
      </c>
      <c r="G38" s="34"/>
      <c r="H38" s="2">
        <f t="shared" si="3"/>
        <v>110</v>
      </c>
      <c r="I38" s="30">
        <f>'Specifikace služeb'!C37</f>
        <v>13.2</v>
      </c>
      <c r="J38" s="7">
        <f t="shared" si="1"/>
        <v>1452</v>
      </c>
      <c r="K38" s="31">
        <v>21</v>
      </c>
      <c r="L38" s="20">
        <f t="shared" si="2"/>
        <v>1756.92</v>
      </c>
    </row>
    <row r="39" spans="1:12" x14ac:dyDescent="0.2">
      <c r="A39" s="34" t="s">
        <v>138</v>
      </c>
      <c r="B39" s="2" t="s">
        <v>129</v>
      </c>
      <c r="C39" s="34"/>
      <c r="D39" s="34"/>
      <c r="E39" s="34">
        <v>1</v>
      </c>
      <c r="F39" s="34">
        <v>1</v>
      </c>
      <c r="G39" s="34"/>
      <c r="H39" s="2">
        <f t="shared" si="3"/>
        <v>2</v>
      </c>
      <c r="I39" s="30">
        <f>'Specifikace služeb'!C38</f>
        <v>120</v>
      </c>
      <c r="J39" s="7">
        <f t="shared" si="1"/>
        <v>240</v>
      </c>
      <c r="K39" s="31">
        <v>21</v>
      </c>
      <c r="L39" s="20">
        <f t="shared" si="2"/>
        <v>290.39999999999998</v>
      </c>
    </row>
    <row r="40" spans="1:12" x14ac:dyDescent="0.2">
      <c r="A40" s="34" t="s">
        <v>139</v>
      </c>
      <c r="B40" s="2" t="s">
        <v>129</v>
      </c>
      <c r="C40" s="34"/>
      <c r="D40" s="34"/>
      <c r="E40" s="34"/>
      <c r="F40" s="34"/>
      <c r="G40" s="34"/>
      <c r="H40" s="2">
        <f t="shared" si="3"/>
        <v>0</v>
      </c>
      <c r="I40" s="30">
        <f>'Specifikace služeb'!C39</f>
        <v>24</v>
      </c>
      <c r="J40" s="7">
        <f t="shared" si="1"/>
        <v>0</v>
      </c>
      <c r="K40" s="31">
        <v>21</v>
      </c>
      <c r="L40" s="20">
        <f t="shared" si="2"/>
        <v>0</v>
      </c>
    </row>
    <row r="41" spans="1:12" x14ac:dyDescent="0.2">
      <c r="A41" s="34" t="s">
        <v>140</v>
      </c>
      <c r="B41" s="2" t="s">
        <v>129</v>
      </c>
      <c r="C41" s="34"/>
      <c r="D41" s="34"/>
      <c r="E41" s="34"/>
      <c r="F41" s="34"/>
      <c r="G41" s="34"/>
      <c r="H41" s="2">
        <f t="shared" si="3"/>
        <v>0</v>
      </c>
      <c r="I41" s="30">
        <f>'Specifikace služeb'!C40</f>
        <v>36</v>
      </c>
      <c r="J41" s="7">
        <f t="shared" si="1"/>
        <v>0</v>
      </c>
      <c r="K41" s="31">
        <v>21</v>
      </c>
      <c r="L41" s="20">
        <f t="shared" si="2"/>
        <v>0</v>
      </c>
    </row>
    <row r="42" spans="1:12" x14ac:dyDescent="0.2">
      <c r="A42" s="34" t="s">
        <v>141</v>
      </c>
      <c r="B42" s="2" t="s">
        <v>129</v>
      </c>
      <c r="C42" s="34"/>
      <c r="D42" s="34"/>
      <c r="E42" s="34"/>
      <c r="F42" s="34"/>
      <c r="G42" s="34"/>
      <c r="H42" s="2">
        <f t="shared" si="3"/>
        <v>0</v>
      </c>
      <c r="I42" s="30">
        <f>'Specifikace služeb'!C41</f>
        <v>48</v>
      </c>
      <c r="J42" s="7">
        <f t="shared" si="1"/>
        <v>0</v>
      </c>
      <c r="K42" s="31">
        <v>21</v>
      </c>
      <c r="L42" s="20">
        <f t="shared" si="2"/>
        <v>0</v>
      </c>
    </row>
    <row r="43" spans="1:12" x14ac:dyDescent="0.2">
      <c r="A43" s="34" t="s">
        <v>142</v>
      </c>
      <c r="B43" s="2" t="s">
        <v>129</v>
      </c>
      <c r="C43" s="34"/>
      <c r="D43" s="34"/>
      <c r="E43" s="34"/>
      <c r="F43" s="34"/>
      <c r="G43" s="34"/>
      <c r="H43" s="2">
        <f t="shared" si="3"/>
        <v>0</v>
      </c>
      <c r="I43" s="30">
        <f>'Specifikace služeb'!C42</f>
        <v>7.2</v>
      </c>
      <c r="J43" s="7">
        <f t="shared" si="1"/>
        <v>0</v>
      </c>
      <c r="K43" s="31">
        <v>21</v>
      </c>
      <c r="L43" s="20">
        <f t="shared" si="2"/>
        <v>0</v>
      </c>
    </row>
    <row r="44" spans="1:12" ht="25.5" x14ac:dyDescent="0.2">
      <c r="A44" s="68" t="s">
        <v>143</v>
      </c>
      <c r="B44" s="2" t="s">
        <v>103</v>
      </c>
      <c r="C44" s="34">
        <v>1</v>
      </c>
      <c r="D44" s="34">
        <v>1</v>
      </c>
      <c r="E44" s="34">
        <v>5</v>
      </c>
      <c r="F44" s="34">
        <v>3</v>
      </c>
      <c r="G44" s="34"/>
      <c r="H44" s="2">
        <f t="shared" si="3"/>
        <v>10</v>
      </c>
      <c r="I44" s="30">
        <f>'Specifikace služeb'!C43</f>
        <v>36</v>
      </c>
      <c r="J44" s="7">
        <f t="shared" si="1"/>
        <v>360</v>
      </c>
      <c r="K44" s="31">
        <v>21</v>
      </c>
      <c r="L44" s="20">
        <f t="shared" si="2"/>
        <v>435.6</v>
      </c>
    </row>
    <row r="45" spans="1:12" x14ac:dyDescent="0.2">
      <c r="A45" s="34" t="s">
        <v>144</v>
      </c>
      <c r="B45" s="2" t="s">
        <v>103</v>
      </c>
      <c r="C45" s="34">
        <v>2</v>
      </c>
      <c r="D45" s="34"/>
      <c r="E45" s="34"/>
      <c r="F45" s="34">
        <v>3</v>
      </c>
      <c r="G45" s="34"/>
      <c r="H45" s="2">
        <f t="shared" ref="H45:H57" si="4">SUM(C45:G45)</f>
        <v>5</v>
      </c>
      <c r="I45" s="30">
        <f>'Specifikace služeb'!C44</f>
        <v>30</v>
      </c>
      <c r="J45" s="7">
        <f t="shared" si="1"/>
        <v>150</v>
      </c>
      <c r="K45" s="31">
        <v>21</v>
      </c>
      <c r="L45" s="20">
        <f t="shared" si="2"/>
        <v>181.5</v>
      </c>
    </row>
    <row r="46" spans="1:12" x14ac:dyDescent="0.2">
      <c r="A46" s="34" t="s">
        <v>145</v>
      </c>
      <c r="B46" s="2" t="s">
        <v>103</v>
      </c>
      <c r="C46" s="34"/>
      <c r="D46" s="34"/>
      <c r="E46" s="34"/>
      <c r="F46" s="34"/>
      <c r="G46" s="34"/>
      <c r="H46" s="2">
        <f t="shared" si="4"/>
        <v>0</v>
      </c>
      <c r="I46" s="30">
        <f>'Specifikace služeb'!C45</f>
        <v>36</v>
      </c>
      <c r="J46" s="7">
        <f t="shared" si="1"/>
        <v>0</v>
      </c>
      <c r="K46" s="31">
        <v>21</v>
      </c>
      <c r="L46" s="20">
        <f t="shared" si="2"/>
        <v>0</v>
      </c>
    </row>
    <row r="47" spans="1:12" x14ac:dyDescent="0.2">
      <c r="A47" s="34" t="s">
        <v>146</v>
      </c>
      <c r="B47" s="2" t="s">
        <v>103</v>
      </c>
      <c r="C47" s="34"/>
      <c r="D47" s="34">
        <v>1</v>
      </c>
      <c r="E47" s="34"/>
      <c r="F47" s="34">
        <v>2</v>
      </c>
      <c r="G47" s="34"/>
      <c r="H47" s="2">
        <f t="shared" si="4"/>
        <v>3</v>
      </c>
      <c r="I47" s="30">
        <f>'Specifikace služeb'!C46</f>
        <v>48</v>
      </c>
      <c r="J47" s="7">
        <f t="shared" si="1"/>
        <v>144</v>
      </c>
      <c r="K47" s="31">
        <v>21</v>
      </c>
      <c r="L47" s="20">
        <f t="shared" si="2"/>
        <v>174.24</v>
      </c>
    </row>
    <row r="48" spans="1:12" x14ac:dyDescent="0.2">
      <c r="A48" s="19" t="s">
        <v>147</v>
      </c>
      <c r="B48" s="2" t="s">
        <v>103</v>
      </c>
      <c r="C48" s="34"/>
      <c r="D48" s="34"/>
      <c r="E48" s="34"/>
      <c r="F48" s="34"/>
      <c r="G48" s="34"/>
      <c r="H48" s="2">
        <f t="shared" si="4"/>
        <v>0</v>
      </c>
      <c r="I48" s="30">
        <f>'Specifikace služeb'!C47</f>
        <v>66</v>
      </c>
      <c r="J48" s="7">
        <f t="shared" si="1"/>
        <v>0</v>
      </c>
      <c r="K48" s="31">
        <v>21</v>
      </c>
      <c r="L48" s="20">
        <f t="shared" si="2"/>
        <v>0</v>
      </c>
    </row>
    <row r="49" spans="1:12" x14ac:dyDescent="0.2">
      <c r="A49" s="19" t="s">
        <v>148</v>
      </c>
      <c r="B49" s="2" t="s">
        <v>103</v>
      </c>
      <c r="C49" s="34">
        <v>2</v>
      </c>
      <c r="D49" s="34"/>
      <c r="E49" s="34">
        <v>4</v>
      </c>
      <c r="F49" s="34"/>
      <c r="G49" s="34"/>
      <c r="H49" s="2">
        <f t="shared" si="4"/>
        <v>6</v>
      </c>
      <c r="I49" s="30">
        <f>'Specifikace služeb'!C48</f>
        <v>54</v>
      </c>
      <c r="J49" s="7">
        <f t="shared" si="1"/>
        <v>324</v>
      </c>
      <c r="K49" s="31">
        <v>21</v>
      </c>
      <c r="L49" s="20">
        <f t="shared" si="2"/>
        <v>392.04</v>
      </c>
    </row>
    <row r="50" spans="1:12" x14ac:dyDescent="0.2">
      <c r="A50" s="19" t="s">
        <v>149</v>
      </c>
      <c r="B50" s="2" t="s">
        <v>103</v>
      </c>
      <c r="C50" s="34"/>
      <c r="D50" s="34"/>
      <c r="E50" s="34"/>
      <c r="F50" s="34"/>
      <c r="G50" s="34"/>
      <c r="H50" s="2">
        <f t="shared" si="4"/>
        <v>0</v>
      </c>
      <c r="I50" s="30">
        <f>'Specifikace služeb'!C49</f>
        <v>78</v>
      </c>
      <c r="J50" s="7">
        <f t="shared" si="1"/>
        <v>0</v>
      </c>
      <c r="K50" s="31">
        <v>21</v>
      </c>
      <c r="L50" s="20">
        <f t="shared" si="2"/>
        <v>0</v>
      </c>
    </row>
    <row r="51" spans="1:12" x14ac:dyDescent="0.2">
      <c r="A51" s="19" t="s">
        <v>150</v>
      </c>
      <c r="B51" s="2" t="s">
        <v>103</v>
      </c>
      <c r="C51" s="34">
        <v>3</v>
      </c>
      <c r="D51" s="34">
        <v>1</v>
      </c>
      <c r="E51" s="34"/>
      <c r="F51" s="34">
        <v>7</v>
      </c>
      <c r="G51" s="34"/>
      <c r="H51" s="2">
        <f t="shared" si="4"/>
        <v>11</v>
      </c>
      <c r="I51" s="30">
        <f>'Specifikace služeb'!C50</f>
        <v>24</v>
      </c>
      <c r="J51" s="7">
        <f t="shared" si="1"/>
        <v>264</v>
      </c>
      <c r="K51" s="31">
        <v>21</v>
      </c>
      <c r="L51" s="20">
        <f t="shared" si="2"/>
        <v>319.44</v>
      </c>
    </row>
    <row r="52" spans="1:12" x14ac:dyDescent="0.2">
      <c r="A52" s="19" t="s">
        <v>151</v>
      </c>
      <c r="B52" s="2" t="s">
        <v>103</v>
      </c>
      <c r="C52" s="34"/>
      <c r="D52" s="34"/>
      <c r="E52" s="34"/>
      <c r="F52" s="34"/>
      <c r="G52" s="34"/>
      <c r="H52" s="2">
        <f t="shared" si="4"/>
        <v>0</v>
      </c>
      <c r="I52" s="30">
        <f>'Specifikace služeb'!C51</f>
        <v>72</v>
      </c>
      <c r="J52" s="7">
        <f t="shared" si="1"/>
        <v>0</v>
      </c>
      <c r="K52" s="31">
        <v>21</v>
      </c>
      <c r="L52" s="20">
        <f t="shared" si="2"/>
        <v>0</v>
      </c>
    </row>
    <row r="53" spans="1:12" x14ac:dyDescent="0.2">
      <c r="A53" s="19" t="s">
        <v>152</v>
      </c>
      <c r="B53" s="2" t="s">
        <v>103</v>
      </c>
      <c r="C53" s="34"/>
      <c r="D53" s="34"/>
      <c r="E53" s="34"/>
      <c r="F53" s="34"/>
      <c r="G53" s="34"/>
      <c r="H53" s="2">
        <f t="shared" si="4"/>
        <v>0</v>
      </c>
      <c r="I53" s="30">
        <f>'Specifikace služeb'!C52</f>
        <v>42</v>
      </c>
      <c r="J53" s="7">
        <f t="shared" si="1"/>
        <v>0</v>
      </c>
      <c r="K53" s="31">
        <v>21</v>
      </c>
      <c r="L53" s="20">
        <f t="shared" si="2"/>
        <v>0</v>
      </c>
    </row>
    <row r="54" spans="1:12" x14ac:dyDescent="0.2">
      <c r="A54" s="19" t="s">
        <v>153</v>
      </c>
      <c r="B54" s="2" t="s">
        <v>103</v>
      </c>
      <c r="C54" s="34"/>
      <c r="D54" s="34"/>
      <c r="E54" s="34"/>
      <c r="F54" s="34">
        <v>1</v>
      </c>
      <c r="G54" s="34"/>
      <c r="H54" s="2">
        <f t="shared" si="4"/>
        <v>1</v>
      </c>
      <c r="I54" s="30">
        <f>'Specifikace služeb'!C53</f>
        <v>36</v>
      </c>
      <c r="J54" s="7">
        <f t="shared" si="1"/>
        <v>36</v>
      </c>
      <c r="K54" s="31">
        <v>21</v>
      </c>
      <c r="L54" s="20">
        <f t="shared" si="2"/>
        <v>43.56</v>
      </c>
    </row>
    <row r="55" spans="1:12" x14ac:dyDescent="0.2">
      <c r="A55" s="19" t="s">
        <v>154</v>
      </c>
      <c r="B55" s="2" t="s">
        <v>103</v>
      </c>
      <c r="C55" s="34"/>
      <c r="D55" s="34"/>
      <c r="E55" s="34"/>
      <c r="F55" s="34"/>
      <c r="G55" s="34"/>
      <c r="H55" s="2">
        <f t="shared" si="4"/>
        <v>0</v>
      </c>
      <c r="I55" s="30">
        <f>'Specifikace služeb'!C54</f>
        <v>192</v>
      </c>
      <c r="J55" s="7">
        <f t="shared" si="1"/>
        <v>0</v>
      </c>
      <c r="K55" s="31">
        <v>21</v>
      </c>
      <c r="L55" s="20">
        <f t="shared" si="2"/>
        <v>0</v>
      </c>
    </row>
    <row r="56" spans="1:12" x14ac:dyDescent="0.2">
      <c r="A56" s="19" t="s">
        <v>155</v>
      </c>
      <c r="B56" s="2" t="s">
        <v>103</v>
      </c>
      <c r="C56" s="34"/>
      <c r="D56" s="34"/>
      <c r="E56" s="34"/>
      <c r="F56" s="34"/>
      <c r="G56" s="34"/>
      <c r="H56" s="2">
        <f t="shared" si="4"/>
        <v>0</v>
      </c>
      <c r="I56" s="30">
        <f>'Specifikace služeb'!C55</f>
        <v>48</v>
      </c>
      <c r="J56" s="7">
        <f t="shared" si="1"/>
        <v>0</v>
      </c>
      <c r="K56" s="31">
        <v>21</v>
      </c>
      <c r="L56" s="20">
        <f t="shared" si="2"/>
        <v>0</v>
      </c>
    </row>
    <row r="57" spans="1:12" ht="25.5" x14ac:dyDescent="0.2">
      <c r="A57" s="64" t="s">
        <v>156</v>
      </c>
      <c r="B57" s="2" t="s">
        <v>103</v>
      </c>
      <c r="C57" s="34">
        <v>1</v>
      </c>
      <c r="D57" s="34"/>
      <c r="E57" s="35"/>
      <c r="F57" s="34"/>
      <c r="G57" s="34"/>
      <c r="H57" s="2">
        <f t="shared" si="4"/>
        <v>1</v>
      </c>
      <c r="I57" s="30">
        <f>'Specifikace služeb'!C56</f>
        <v>48</v>
      </c>
      <c r="J57" s="7">
        <f t="shared" si="1"/>
        <v>48</v>
      </c>
      <c r="K57" s="31">
        <v>21</v>
      </c>
      <c r="L57" s="20">
        <f t="shared" si="2"/>
        <v>58.08</v>
      </c>
    </row>
    <row r="58" spans="1:12" x14ac:dyDescent="0.2">
      <c r="A58" s="19" t="s">
        <v>158</v>
      </c>
      <c r="B58" s="2" t="s">
        <v>103</v>
      </c>
      <c r="C58" s="24"/>
      <c r="D58" s="24"/>
      <c r="E58" s="34"/>
      <c r="F58" s="24"/>
      <c r="G58" s="34">
        <v>5</v>
      </c>
      <c r="H58" s="2">
        <f t="shared" ref="H58:H63" si="5">SUM(C58:G58)</f>
        <v>5</v>
      </c>
      <c r="I58" s="30">
        <f>'Specifikace služeb'!C58</f>
        <v>100</v>
      </c>
      <c r="J58" s="7">
        <f t="shared" si="1"/>
        <v>500</v>
      </c>
      <c r="K58" s="31">
        <v>21</v>
      </c>
      <c r="L58" s="20">
        <f t="shared" si="2"/>
        <v>605</v>
      </c>
    </row>
    <row r="59" spans="1:12" x14ac:dyDescent="0.2">
      <c r="A59" s="19" t="s">
        <v>159</v>
      </c>
      <c r="B59" s="2" t="s">
        <v>103</v>
      </c>
      <c r="C59" s="24"/>
      <c r="D59" s="24"/>
      <c r="E59" s="34"/>
      <c r="F59" s="24"/>
      <c r="G59" s="34">
        <v>2</v>
      </c>
      <c r="H59" s="2">
        <f t="shared" si="5"/>
        <v>2</v>
      </c>
      <c r="I59" s="30">
        <f>'Specifikace služeb'!C59</f>
        <v>500</v>
      </c>
      <c r="J59" s="7">
        <f t="shared" si="1"/>
        <v>1000</v>
      </c>
      <c r="K59" s="31">
        <v>21</v>
      </c>
      <c r="L59" s="20">
        <f t="shared" si="2"/>
        <v>1210</v>
      </c>
    </row>
    <row r="60" spans="1:12" x14ac:dyDescent="0.2">
      <c r="A60" s="19" t="s">
        <v>160</v>
      </c>
      <c r="B60" s="2" t="s">
        <v>103</v>
      </c>
      <c r="C60" s="24"/>
      <c r="D60" s="24"/>
      <c r="E60" s="34"/>
      <c r="F60" s="24"/>
      <c r="G60" s="34">
        <v>1</v>
      </c>
      <c r="H60" s="2">
        <f t="shared" si="5"/>
        <v>1</v>
      </c>
      <c r="I60" s="30">
        <f>'Specifikace služeb'!C60</f>
        <v>30</v>
      </c>
      <c r="J60" s="7">
        <f t="shared" si="1"/>
        <v>30</v>
      </c>
      <c r="K60" s="31">
        <v>21</v>
      </c>
      <c r="L60" s="20">
        <f t="shared" si="2"/>
        <v>36.299999999999997</v>
      </c>
    </row>
    <row r="61" spans="1:12" x14ac:dyDescent="0.2">
      <c r="A61" s="19" t="s">
        <v>161</v>
      </c>
      <c r="B61" s="45" t="s">
        <v>103</v>
      </c>
      <c r="C61" s="24"/>
      <c r="D61" s="24"/>
      <c r="E61" s="34"/>
      <c r="F61" s="24"/>
      <c r="G61" s="34">
        <v>3</v>
      </c>
      <c r="H61" s="2">
        <f t="shared" si="5"/>
        <v>3</v>
      </c>
      <c r="I61" s="30">
        <f>'Specifikace služeb'!C61</f>
        <v>50</v>
      </c>
      <c r="J61" s="7">
        <f t="shared" si="1"/>
        <v>150</v>
      </c>
      <c r="K61" s="31">
        <v>21</v>
      </c>
      <c r="L61" s="20">
        <f t="shared" si="2"/>
        <v>181.5</v>
      </c>
    </row>
    <row r="62" spans="1:12" x14ac:dyDescent="0.2">
      <c r="A62" s="19" t="s">
        <v>162</v>
      </c>
      <c r="B62" s="2" t="s">
        <v>103</v>
      </c>
      <c r="C62" s="24"/>
      <c r="D62" s="24"/>
      <c r="E62" s="24"/>
      <c r="F62" s="24"/>
      <c r="G62" s="34">
        <v>14</v>
      </c>
      <c r="H62" s="2">
        <f t="shared" si="5"/>
        <v>14</v>
      </c>
      <c r="I62" s="30">
        <f>'Specifikace služeb'!C62</f>
        <v>55</v>
      </c>
      <c r="J62" s="7">
        <f>H62*I62</f>
        <v>770</v>
      </c>
      <c r="K62" s="31">
        <v>21</v>
      </c>
      <c r="L62" s="20">
        <f>J62*(100+K62)/100</f>
        <v>931.7</v>
      </c>
    </row>
    <row r="63" spans="1:12" x14ac:dyDescent="0.2">
      <c r="A63" s="19" t="s">
        <v>163</v>
      </c>
      <c r="B63" s="2" t="s">
        <v>103</v>
      </c>
      <c r="C63" s="24"/>
      <c r="D63" s="24"/>
      <c r="E63" s="24"/>
      <c r="F63" s="24"/>
      <c r="G63" s="34">
        <v>0</v>
      </c>
      <c r="H63" s="2">
        <f t="shared" si="5"/>
        <v>0</v>
      </c>
      <c r="I63" s="30">
        <f>'Specifikace služeb'!C63</f>
        <v>152</v>
      </c>
      <c r="J63" s="7">
        <f>H63*I63</f>
        <v>0</v>
      </c>
      <c r="K63" s="31">
        <v>21</v>
      </c>
      <c r="L63" s="20">
        <f>J63*(100+K63)/100</f>
        <v>0</v>
      </c>
    </row>
    <row r="64" spans="1:12" ht="16.5" hidden="1" thickBot="1" x14ac:dyDescent="0.3">
      <c r="A64" s="9" t="s">
        <v>202</v>
      </c>
      <c r="B64" s="10"/>
      <c r="C64" s="84"/>
      <c r="D64" s="84"/>
      <c r="E64" s="84"/>
      <c r="F64" s="84"/>
      <c r="G64" s="60"/>
      <c r="H64" s="60"/>
      <c r="I64" s="12"/>
      <c r="J64" s="13">
        <f>SUM(J4:J63)</f>
        <v>13718</v>
      </c>
      <c r="K64" s="13"/>
      <c r="L64" s="13">
        <f t="shared" ref="L64" si="6">SUM(L4:L63)</f>
        <v>16598.78</v>
      </c>
    </row>
    <row r="65" spans="4:4" x14ac:dyDescent="0.2">
      <c r="D65" s="27"/>
    </row>
  </sheetData>
  <pageMargins left="0.7" right="0.7" top="0.78740157499999996" bottom="0.78740157499999996" header="0.3" footer="0.3"/>
  <pageSetup paperSize="8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W66"/>
  <sheetViews>
    <sheetView tabSelected="1" zoomScale="110" zoomScaleNormal="110" workbookViewId="0">
      <selection activeCell="D28" sqref="D28"/>
    </sheetView>
  </sheetViews>
  <sheetFormatPr defaultRowHeight="12.75" x14ac:dyDescent="0.2"/>
  <cols>
    <col min="1" max="1" width="58.5703125" style="1" customWidth="1"/>
    <col min="2" max="2" width="7.85546875" style="1" customWidth="1"/>
    <col min="3" max="3" width="16.28515625" style="1" hidden="1" customWidth="1"/>
    <col min="4" max="6" width="9.140625" style="1"/>
    <col min="7" max="7" width="11.140625" style="1" customWidth="1"/>
    <col min="8" max="8" width="10.85546875" style="1" customWidth="1"/>
    <col min="9" max="11" width="9.140625" style="1"/>
    <col min="12" max="12" width="10" style="1" customWidth="1"/>
    <col min="13" max="20" width="9.140625" style="1"/>
    <col min="21" max="21" width="16.28515625" style="1" customWidth="1"/>
    <col min="22" max="22" width="18.28515625" style="1" hidden="1" customWidth="1"/>
    <col min="23" max="16384" width="9.140625" style="1"/>
  </cols>
  <sheetData>
    <row r="1" spans="1:23" ht="34.5" customHeight="1" thickBot="1" x14ac:dyDescent="0.25">
      <c r="A1" s="67" t="s">
        <v>78</v>
      </c>
      <c r="D1" s="87" t="s">
        <v>79</v>
      </c>
    </row>
    <row r="2" spans="1:23" s="92" customFormat="1" ht="63.75" customHeight="1" x14ac:dyDescent="0.2">
      <c r="A2" s="89" t="s">
        <v>80</v>
      </c>
      <c r="B2" s="90" t="s">
        <v>81</v>
      </c>
      <c r="C2" s="90" t="s">
        <v>82</v>
      </c>
      <c r="D2" s="94" t="s">
        <v>83</v>
      </c>
      <c r="E2" s="94" t="s">
        <v>84</v>
      </c>
      <c r="F2" s="94" t="s">
        <v>85</v>
      </c>
      <c r="G2" s="94" t="s">
        <v>86</v>
      </c>
      <c r="H2" s="94" t="s">
        <v>87</v>
      </c>
      <c r="I2" s="94" t="s">
        <v>88</v>
      </c>
      <c r="J2" s="94" t="s">
        <v>89</v>
      </c>
      <c r="K2" s="94" t="s">
        <v>90</v>
      </c>
      <c r="L2" s="94" t="s">
        <v>91</v>
      </c>
      <c r="M2" s="94" t="s">
        <v>92</v>
      </c>
      <c r="N2" s="94" t="s">
        <v>93</v>
      </c>
      <c r="O2" s="94" t="s">
        <v>94</v>
      </c>
      <c r="P2" s="94" t="s">
        <v>95</v>
      </c>
      <c r="Q2" s="94" t="s">
        <v>96</v>
      </c>
      <c r="R2" s="94" t="s">
        <v>97</v>
      </c>
      <c r="S2" s="94" t="s">
        <v>98</v>
      </c>
      <c r="T2" s="94" t="s">
        <v>99</v>
      </c>
      <c r="U2" s="91" t="s">
        <v>100</v>
      </c>
      <c r="V2" s="91" t="s">
        <v>101</v>
      </c>
    </row>
    <row r="3" spans="1:23" ht="13.5" x14ac:dyDescent="0.25">
      <c r="A3" s="34" t="s">
        <v>102</v>
      </c>
      <c r="B3" s="2" t="s">
        <v>103</v>
      </c>
      <c r="C3" s="30">
        <v>98.4</v>
      </c>
      <c r="D3" s="5">
        <f>'41 Chrudim'!T4</f>
        <v>20</v>
      </c>
      <c r="E3" s="5">
        <f>'42 Luže'!M5</f>
        <v>3</v>
      </c>
      <c r="F3" s="5">
        <f>'43 Hlinsko'!P4</f>
        <v>7</v>
      </c>
      <c r="G3" s="5">
        <f>'44 Třemošnice'!X4</f>
        <v>14</v>
      </c>
      <c r="H3" s="5">
        <f>'45 Doubravice provoz'!W4+'45 Doubravice ředitelství'!D4</f>
        <v>27</v>
      </c>
      <c r="I3" s="5">
        <f>'46 Přelouč'!T4</f>
        <v>16</v>
      </c>
      <c r="J3" s="5">
        <f>'47 Holice'!R4</f>
        <v>18</v>
      </c>
      <c r="K3" s="5">
        <f>'81 Běstovice'!W4</f>
        <v>6</v>
      </c>
      <c r="L3" s="5">
        <f>'82 Lanškroun'!S4</f>
        <v>5</v>
      </c>
      <c r="M3" s="5">
        <f>'83 Žamberk'!U4</f>
        <v>9</v>
      </c>
      <c r="N3" s="5">
        <f>'84 Ústí n.Orl.'!R4</f>
        <v>6</v>
      </c>
      <c r="O3" s="5">
        <f>'85 Moravská Třebová'!R4</f>
        <v>2</v>
      </c>
      <c r="P3" s="5">
        <f>'86 Svitavy'!S4</f>
        <v>11</v>
      </c>
      <c r="Q3" s="5">
        <f>'87 Polička'!Q4</f>
        <v>9</v>
      </c>
      <c r="R3" s="5">
        <f>'88 Litomyšl'!U4</f>
        <v>11</v>
      </c>
      <c r="S3" s="5">
        <f>'89 Klášterec n.Orlicí'!H4</f>
        <v>3</v>
      </c>
      <c r="T3" s="5">
        <f>'90 Králíky'!O5</f>
        <v>4</v>
      </c>
      <c r="U3" s="5">
        <f>SUM(D3:T3)</f>
        <v>171</v>
      </c>
      <c r="V3" s="61">
        <f t="shared" ref="V3:V31" si="0">U3*C3</f>
        <v>16826.400000000001</v>
      </c>
      <c r="W3" s="52"/>
    </row>
    <row r="4" spans="1:23" x14ac:dyDescent="0.2">
      <c r="A4" s="34" t="s">
        <v>104</v>
      </c>
      <c r="B4" s="2" t="s">
        <v>105</v>
      </c>
      <c r="C4" s="30">
        <v>114</v>
      </c>
      <c r="D4" s="5">
        <f>'41 Chrudim'!T5</f>
        <v>9</v>
      </c>
      <c r="E4" s="5">
        <f>'42 Luže'!M6</f>
        <v>11</v>
      </c>
      <c r="F4" s="5">
        <f>'43 Hlinsko'!P5</f>
        <v>14</v>
      </c>
      <c r="G4" s="5">
        <f>'44 Třemošnice'!X5</f>
        <v>17</v>
      </c>
      <c r="H4" s="5">
        <f>'45 Doubravice provoz'!W5+'45 Doubravice ředitelství'!D5</f>
        <v>22</v>
      </c>
      <c r="I4" s="5">
        <f>'46 Přelouč'!T5</f>
        <v>5</v>
      </c>
      <c r="J4" s="5">
        <f>'47 Holice'!R5</f>
        <v>20</v>
      </c>
      <c r="K4" s="5">
        <f>'81 Běstovice'!W5</f>
        <v>16</v>
      </c>
      <c r="L4" s="5">
        <f>'82 Lanškroun'!S5</f>
        <v>15</v>
      </c>
      <c r="M4" s="5">
        <f>'83 Žamberk'!U5</f>
        <v>22</v>
      </c>
      <c r="N4" s="5">
        <f>'84 Ústí n.Orl.'!R5</f>
        <v>15</v>
      </c>
      <c r="O4" s="5">
        <f>'85 Moravská Třebová'!R5</f>
        <v>13</v>
      </c>
      <c r="P4" s="5">
        <f>'86 Svitavy'!S5</f>
        <v>21</v>
      </c>
      <c r="Q4" s="5">
        <f>'87 Polička'!Q5</f>
        <v>4</v>
      </c>
      <c r="R4" s="5">
        <f>'88 Litomyšl'!U5</f>
        <v>19</v>
      </c>
      <c r="S4" s="5">
        <f>'89 Klášterec n.Orlicí'!H5</f>
        <v>8</v>
      </c>
      <c r="T4" s="5">
        <f>'90 Králíky'!O6</f>
        <v>12</v>
      </c>
      <c r="U4" s="5">
        <f t="shared" ref="U4:U56" si="1">SUM(D4:T4)</f>
        <v>243</v>
      </c>
      <c r="V4" s="61">
        <f t="shared" si="0"/>
        <v>27702</v>
      </c>
    </row>
    <row r="5" spans="1:23" x14ac:dyDescent="0.2">
      <c r="A5" s="34" t="s">
        <v>106</v>
      </c>
      <c r="B5" s="2" t="s">
        <v>105</v>
      </c>
      <c r="C5" s="30">
        <v>180</v>
      </c>
      <c r="D5" s="5">
        <f>'41 Chrudim'!T6</f>
        <v>18</v>
      </c>
      <c r="E5" s="5">
        <f>'42 Luže'!M7</f>
        <v>4</v>
      </c>
      <c r="F5" s="5">
        <f>'43 Hlinsko'!P6</f>
        <v>8</v>
      </c>
      <c r="G5" s="5">
        <f>'44 Třemošnice'!X6</f>
        <v>3</v>
      </c>
      <c r="H5" s="5">
        <f>'45 Doubravice provoz'!W6+'45 Doubravice ředitelství'!D6</f>
        <v>8</v>
      </c>
      <c r="I5" s="5">
        <f>'46 Přelouč'!T6</f>
        <v>8</v>
      </c>
      <c r="J5" s="5">
        <f>'47 Holice'!R6</f>
        <v>7</v>
      </c>
      <c r="K5" s="5">
        <f>'81 Běstovice'!W6</f>
        <v>8</v>
      </c>
      <c r="L5" s="5">
        <f>'82 Lanškroun'!S6</f>
        <v>7</v>
      </c>
      <c r="M5" s="5">
        <f>'83 Žamberk'!U6</f>
        <v>6</v>
      </c>
      <c r="N5" s="5">
        <f>'84 Ústí n.Orl.'!R6</f>
        <v>9</v>
      </c>
      <c r="O5" s="5">
        <f>'85 Moravská Třebová'!R6</f>
        <v>6</v>
      </c>
      <c r="P5" s="5">
        <f>'86 Svitavy'!S6</f>
        <v>5</v>
      </c>
      <c r="Q5" s="5">
        <f>'87 Polička'!Q6</f>
        <v>8</v>
      </c>
      <c r="R5" s="5">
        <f>'88 Litomyšl'!U6</f>
        <v>8</v>
      </c>
      <c r="S5" s="5">
        <f>'89 Klášterec n.Orlicí'!H6</f>
        <v>1</v>
      </c>
      <c r="T5" s="5">
        <f>'90 Králíky'!O7</f>
        <v>3</v>
      </c>
      <c r="U5" s="5">
        <f t="shared" si="1"/>
        <v>117</v>
      </c>
      <c r="V5" s="61">
        <f t="shared" si="0"/>
        <v>21060</v>
      </c>
    </row>
    <row r="6" spans="1:23" x14ac:dyDescent="0.2">
      <c r="A6" s="34" t="s">
        <v>107</v>
      </c>
      <c r="B6" s="2" t="s">
        <v>105</v>
      </c>
      <c r="C6" s="30">
        <v>276</v>
      </c>
      <c r="D6" s="5">
        <f>'41 Chrudim'!T7</f>
        <v>3</v>
      </c>
      <c r="E6" s="5">
        <f>'42 Luže'!M8</f>
        <v>2</v>
      </c>
      <c r="F6" s="5">
        <f>'43 Hlinsko'!P7</f>
        <v>1</v>
      </c>
      <c r="G6" s="5">
        <f>'44 Třemošnice'!X7</f>
        <v>3</v>
      </c>
      <c r="H6" s="5">
        <f>'45 Doubravice provoz'!W7+'45 Doubravice ředitelství'!D7</f>
        <v>1</v>
      </c>
      <c r="I6" s="5">
        <f>'46 Přelouč'!T7</f>
        <v>2</v>
      </c>
      <c r="J6" s="5">
        <f>'47 Holice'!R7</f>
        <v>3</v>
      </c>
      <c r="K6" s="5">
        <f>'81 Běstovice'!W7</f>
        <v>3</v>
      </c>
      <c r="L6" s="5">
        <f>'82 Lanškroun'!S7</f>
        <v>2</v>
      </c>
      <c r="M6" s="5">
        <f>'83 Žamberk'!U7</f>
        <v>2</v>
      </c>
      <c r="N6" s="5">
        <f>'84 Ústí n.Orl.'!R7</f>
        <v>5</v>
      </c>
      <c r="O6" s="5">
        <f>'85 Moravská Třebová'!R7</f>
        <v>1</v>
      </c>
      <c r="P6" s="5">
        <f>'86 Svitavy'!S7</f>
        <v>2</v>
      </c>
      <c r="Q6" s="5">
        <f>'87 Polička'!Q7</f>
        <v>0</v>
      </c>
      <c r="R6" s="5">
        <f>'88 Litomyšl'!U7</f>
        <v>0</v>
      </c>
      <c r="S6" s="5">
        <f>'89 Klášterec n.Orlicí'!H7</f>
        <v>0</v>
      </c>
      <c r="T6" s="5">
        <f>'90 Králíky'!O8</f>
        <v>1</v>
      </c>
      <c r="U6" s="5">
        <f t="shared" si="1"/>
        <v>31</v>
      </c>
      <c r="V6" s="61">
        <f t="shared" si="0"/>
        <v>8556</v>
      </c>
    </row>
    <row r="7" spans="1:23" x14ac:dyDescent="0.2">
      <c r="A7" s="34" t="s">
        <v>108</v>
      </c>
      <c r="B7" s="2" t="s">
        <v>103</v>
      </c>
      <c r="C7" s="30">
        <v>108</v>
      </c>
      <c r="D7" s="5">
        <f>'41 Chrudim'!T8</f>
        <v>2</v>
      </c>
      <c r="E7" s="5">
        <f>'42 Luže'!M9</f>
        <v>0</v>
      </c>
      <c r="F7" s="5">
        <f>'43 Hlinsko'!P8</f>
        <v>0</v>
      </c>
      <c r="G7" s="5">
        <f>'44 Třemošnice'!X8</f>
        <v>2</v>
      </c>
      <c r="H7" s="5">
        <f>'45 Doubravice provoz'!W8+'45 Doubravice ředitelství'!D8</f>
        <v>7</v>
      </c>
      <c r="I7" s="5">
        <f>'46 Přelouč'!T8</f>
        <v>7</v>
      </c>
      <c r="J7" s="5">
        <f>'47 Holice'!R8</f>
        <v>0</v>
      </c>
      <c r="K7" s="5">
        <f>'81 Běstovice'!W8</f>
        <v>0</v>
      </c>
      <c r="L7" s="5">
        <f>'82 Lanškroun'!S8</f>
        <v>0</v>
      </c>
      <c r="M7" s="5">
        <f>'83 Žamberk'!U8</f>
        <v>0</v>
      </c>
      <c r="N7" s="5">
        <f>'84 Ústí n.Orl.'!R8</f>
        <v>2</v>
      </c>
      <c r="O7" s="5">
        <f>'85 Moravská Třebová'!R8</f>
        <v>0</v>
      </c>
      <c r="P7" s="5">
        <f>'86 Svitavy'!S8</f>
        <v>1</v>
      </c>
      <c r="Q7" s="5">
        <f>'87 Polička'!Q8</f>
        <v>0</v>
      </c>
      <c r="R7" s="5">
        <f>'88 Litomyšl'!U8</f>
        <v>5</v>
      </c>
      <c r="S7" s="5">
        <f>'89 Klášterec n.Orlicí'!H8</f>
        <v>0</v>
      </c>
      <c r="T7" s="5">
        <f>'90 Králíky'!O9</f>
        <v>0</v>
      </c>
      <c r="U7" s="5">
        <f t="shared" si="1"/>
        <v>26</v>
      </c>
      <c r="V7" s="61">
        <f t="shared" si="0"/>
        <v>2808</v>
      </c>
    </row>
    <row r="8" spans="1:23" x14ac:dyDescent="0.2">
      <c r="A8" s="34" t="s">
        <v>109</v>
      </c>
      <c r="B8" s="2" t="s">
        <v>103</v>
      </c>
      <c r="C8" s="30">
        <v>222</v>
      </c>
      <c r="D8" s="5">
        <f>'41 Chrudim'!T9</f>
        <v>0</v>
      </c>
      <c r="E8" s="5">
        <f>'42 Luže'!M10</f>
        <v>0</v>
      </c>
      <c r="F8" s="5">
        <f>'43 Hlinsko'!P9</f>
        <v>0</v>
      </c>
      <c r="G8" s="5">
        <f>'44 Třemošnice'!X9</f>
        <v>0</v>
      </c>
      <c r="H8" s="5">
        <f>'45 Doubravice provoz'!W9+'45 Doubravice ředitelství'!D9</f>
        <v>1</v>
      </c>
      <c r="I8" s="5">
        <f>'46 Přelouč'!T9</f>
        <v>0</v>
      </c>
      <c r="J8" s="5">
        <f>'47 Holice'!R9</f>
        <v>0</v>
      </c>
      <c r="K8" s="5">
        <f>'81 Běstovice'!W9</f>
        <v>0</v>
      </c>
      <c r="L8" s="5">
        <f>'82 Lanškroun'!S9</f>
        <v>0</v>
      </c>
      <c r="M8" s="5">
        <f>'83 Žamberk'!U9</f>
        <v>0</v>
      </c>
      <c r="N8" s="5">
        <f>'84 Ústí n.Orl.'!R9</f>
        <v>0</v>
      </c>
      <c r="O8" s="5">
        <f>'85 Moravská Třebová'!R9</f>
        <v>0</v>
      </c>
      <c r="P8" s="5">
        <f>'86 Svitavy'!S9</f>
        <v>1</v>
      </c>
      <c r="Q8" s="5">
        <f>'87 Polička'!Q9</f>
        <v>0</v>
      </c>
      <c r="R8" s="5">
        <f>'88 Litomyšl'!U9</f>
        <v>0</v>
      </c>
      <c r="S8" s="5">
        <f>'89 Klášterec n.Orlicí'!H9</f>
        <v>0</v>
      </c>
      <c r="T8" s="5">
        <f>'90 Králíky'!O10</f>
        <v>0</v>
      </c>
      <c r="U8" s="5">
        <f t="shared" si="1"/>
        <v>2</v>
      </c>
      <c r="V8" s="61">
        <f t="shared" si="0"/>
        <v>444</v>
      </c>
    </row>
    <row r="9" spans="1:23" x14ac:dyDescent="0.2">
      <c r="A9" s="34" t="s">
        <v>110</v>
      </c>
      <c r="B9" s="2" t="s">
        <v>103</v>
      </c>
      <c r="C9" s="30">
        <v>420</v>
      </c>
      <c r="D9" s="5">
        <f>'41 Chrudim'!T10</f>
        <v>0</v>
      </c>
      <c r="E9" s="5">
        <f>'42 Luže'!M11</f>
        <v>0</v>
      </c>
      <c r="F9" s="5">
        <f>'43 Hlinsko'!P10</f>
        <v>0</v>
      </c>
      <c r="G9" s="5">
        <f>'44 Třemošnice'!X10</f>
        <v>0</v>
      </c>
      <c r="H9" s="5">
        <f>'45 Doubravice provoz'!W10+'45 Doubravice ředitelství'!D10</f>
        <v>0</v>
      </c>
      <c r="I9" s="5">
        <f>'46 Přelouč'!T10</f>
        <v>0</v>
      </c>
      <c r="J9" s="5">
        <f>'47 Holice'!R10</f>
        <v>0</v>
      </c>
      <c r="K9" s="5">
        <f>'81 Běstovice'!W10</f>
        <v>0</v>
      </c>
      <c r="L9" s="5">
        <f>'82 Lanškroun'!S10</f>
        <v>0</v>
      </c>
      <c r="M9" s="5">
        <f>'83 Žamberk'!U10</f>
        <v>0</v>
      </c>
      <c r="N9" s="5">
        <f>'84 Ústí n.Orl.'!R10</f>
        <v>0</v>
      </c>
      <c r="O9" s="5">
        <f>'85 Moravská Třebová'!R10</f>
        <v>4</v>
      </c>
      <c r="P9" s="5">
        <f>'86 Svitavy'!S10</f>
        <v>0</v>
      </c>
      <c r="Q9" s="5">
        <f>'87 Polička'!Q10</f>
        <v>0</v>
      </c>
      <c r="R9" s="5">
        <f>'88 Litomyšl'!U10</f>
        <v>0</v>
      </c>
      <c r="S9" s="5">
        <f>'89 Klášterec n.Orlicí'!H10</f>
        <v>0</v>
      </c>
      <c r="T9" s="5">
        <f>'90 Králíky'!O11</f>
        <v>0</v>
      </c>
      <c r="U9" s="5">
        <f t="shared" si="1"/>
        <v>4</v>
      </c>
      <c r="V9" s="61">
        <f t="shared" si="0"/>
        <v>1680</v>
      </c>
    </row>
    <row r="10" spans="1:23" x14ac:dyDescent="0.2">
      <c r="A10" s="34" t="s">
        <v>111</v>
      </c>
      <c r="B10" s="2" t="s">
        <v>112</v>
      </c>
      <c r="C10" s="30">
        <v>38.4</v>
      </c>
      <c r="D10" s="5">
        <f>'41 Chrudim'!T11</f>
        <v>34</v>
      </c>
      <c r="E10" s="5">
        <f>'42 Luže'!M12</f>
        <v>146</v>
      </c>
      <c r="F10" s="5">
        <f>'43 Hlinsko'!P11</f>
        <v>38</v>
      </c>
      <c r="G10" s="5">
        <f>'44 Třemošnice'!X11</f>
        <v>34</v>
      </c>
      <c r="H10" s="5">
        <f>'45 Doubravice provoz'!W11+'45 Doubravice ředitelství'!D11</f>
        <v>119</v>
      </c>
      <c r="I10" s="5">
        <f>'46 Přelouč'!T11</f>
        <v>111</v>
      </c>
      <c r="J10" s="5">
        <f>'47 Holice'!R11</f>
        <v>1</v>
      </c>
      <c r="K10" s="5">
        <f>'81 Běstovice'!W11</f>
        <v>225</v>
      </c>
      <c r="L10" s="5">
        <f>'82 Lanškroun'!S11</f>
        <v>110</v>
      </c>
      <c r="M10" s="5">
        <f>'83 Žamberk'!U11</f>
        <v>172</v>
      </c>
      <c r="N10" s="5">
        <f>'84 Ústí n.Orl.'!R11</f>
        <v>353</v>
      </c>
      <c r="O10" s="5">
        <f>'85 Moravská Třebová'!R11</f>
        <v>113</v>
      </c>
      <c r="P10" s="5">
        <f>'86 Svitavy'!S11</f>
        <v>22</v>
      </c>
      <c r="Q10" s="5">
        <f>'87 Polička'!Q11</f>
        <v>8</v>
      </c>
      <c r="R10" s="5">
        <f>'88 Litomyšl'!U11</f>
        <v>2</v>
      </c>
      <c r="S10" s="5">
        <f>'89 Klášterec n.Orlicí'!H11</f>
        <v>34</v>
      </c>
      <c r="T10" s="5">
        <f>'90 Králíky'!O12</f>
        <v>68</v>
      </c>
      <c r="U10" s="5">
        <f>SUM(D10:T10)</f>
        <v>1590</v>
      </c>
      <c r="V10" s="61">
        <f t="shared" si="0"/>
        <v>61056</v>
      </c>
    </row>
    <row r="11" spans="1:23" x14ac:dyDescent="0.2">
      <c r="A11" s="34" t="s">
        <v>113</v>
      </c>
      <c r="B11" s="2" t="s">
        <v>112</v>
      </c>
      <c r="C11" s="30">
        <v>40.799999999999997</v>
      </c>
      <c r="D11" s="5">
        <f>'41 Chrudim'!T12</f>
        <v>145</v>
      </c>
      <c r="E11" s="5">
        <f>'42 Luže'!M13</f>
        <v>0</v>
      </c>
      <c r="F11" s="5">
        <f>'43 Hlinsko'!P12</f>
        <v>77</v>
      </c>
      <c r="G11" s="5">
        <f>'44 Třemošnice'!X12</f>
        <v>35</v>
      </c>
      <c r="H11" s="5">
        <f>'45 Doubravice provoz'!W12+'45 Doubravice ředitelství'!D12</f>
        <v>170</v>
      </c>
      <c r="I11" s="5">
        <f>'46 Přelouč'!T12</f>
        <v>62</v>
      </c>
      <c r="J11" s="5">
        <f>'47 Holice'!R12</f>
        <v>23</v>
      </c>
      <c r="K11" s="5">
        <f>'81 Běstovice'!W12</f>
        <v>0</v>
      </c>
      <c r="L11" s="5">
        <f>'82 Lanškroun'!S12</f>
        <v>9</v>
      </c>
      <c r="M11" s="5">
        <f>'83 Žamberk'!U12</f>
        <v>0</v>
      </c>
      <c r="N11" s="5">
        <f>'84 Ústí n.Orl.'!R12</f>
        <v>0</v>
      </c>
      <c r="O11" s="5">
        <f>'85 Moravská Třebová'!R12</f>
        <v>0</v>
      </c>
      <c r="P11" s="5">
        <f>'86 Svitavy'!S12</f>
        <v>104</v>
      </c>
      <c r="Q11" s="5">
        <f>'87 Polička'!Q12</f>
        <v>87</v>
      </c>
      <c r="R11" s="5">
        <f>'88 Litomyšl'!U12</f>
        <v>147</v>
      </c>
      <c r="S11" s="5">
        <f>'89 Klášterec n.Orlicí'!H12</f>
        <v>0</v>
      </c>
      <c r="T11" s="5">
        <f>'90 Králíky'!O13</f>
        <v>0</v>
      </c>
      <c r="U11" s="5">
        <f t="shared" si="1"/>
        <v>859</v>
      </c>
      <c r="V11" s="61">
        <f t="shared" si="0"/>
        <v>35047.199999999997</v>
      </c>
    </row>
    <row r="12" spans="1:23" x14ac:dyDescent="0.2">
      <c r="A12" s="34" t="s">
        <v>114</v>
      </c>
      <c r="B12" s="2" t="s">
        <v>112</v>
      </c>
      <c r="C12" s="30">
        <v>43.2</v>
      </c>
      <c r="D12" s="5">
        <f>'41 Chrudim'!T13</f>
        <v>38</v>
      </c>
      <c r="E12" s="5">
        <f>'42 Luže'!M14</f>
        <v>0</v>
      </c>
      <c r="F12" s="5">
        <f>'43 Hlinsko'!P13</f>
        <v>4</v>
      </c>
      <c r="G12" s="5">
        <f>'44 Třemošnice'!X13</f>
        <v>0</v>
      </c>
      <c r="H12" s="5">
        <f>'45 Doubravice provoz'!W13+'45 Doubravice ředitelství'!D13</f>
        <v>0</v>
      </c>
      <c r="I12" s="5">
        <f>'46 Přelouč'!T13</f>
        <v>0</v>
      </c>
      <c r="J12" s="5">
        <f>'47 Holice'!R13</f>
        <v>5</v>
      </c>
      <c r="K12" s="5">
        <f>'81 Běstovice'!W13</f>
        <v>0</v>
      </c>
      <c r="L12" s="5">
        <f>'82 Lanškroun'!S13</f>
        <v>0</v>
      </c>
      <c r="M12" s="5">
        <f>'83 Žamberk'!U13</f>
        <v>0</v>
      </c>
      <c r="N12" s="5">
        <f>'84 Ústí n.Orl.'!R13</f>
        <v>0</v>
      </c>
      <c r="O12" s="5">
        <f>'85 Moravská Třebová'!R13</f>
        <v>0</v>
      </c>
      <c r="P12" s="5">
        <f>'86 Svitavy'!S13</f>
        <v>0</v>
      </c>
      <c r="Q12" s="5">
        <f>'87 Polička'!Q13</f>
        <v>0</v>
      </c>
      <c r="R12" s="5">
        <f>'88 Litomyšl'!U13</f>
        <v>0</v>
      </c>
      <c r="S12" s="5">
        <f>'89 Klášterec n.Orlicí'!H13</f>
        <v>0</v>
      </c>
      <c r="T12" s="5">
        <f>'90 Králíky'!O14</f>
        <v>0</v>
      </c>
      <c r="U12" s="5">
        <f t="shared" si="1"/>
        <v>47</v>
      </c>
      <c r="V12" s="61">
        <f t="shared" si="0"/>
        <v>2030.4</v>
      </c>
    </row>
    <row r="13" spans="1:23" x14ac:dyDescent="0.2">
      <c r="A13" s="34" t="s">
        <v>115</v>
      </c>
      <c r="B13" s="2" t="s">
        <v>112</v>
      </c>
      <c r="C13" s="30">
        <v>42</v>
      </c>
      <c r="D13" s="5">
        <f>'41 Chrudim'!T14</f>
        <v>46</v>
      </c>
      <c r="E13" s="5">
        <f>'42 Luže'!M15</f>
        <v>0</v>
      </c>
      <c r="F13" s="5">
        <f>'43 Hlinsko'!P14</f>
        <v>55</v>
      </c>
      <c r="G13" s="5">
        <f>'44 Třemošnice'!X14</f>
        <v>37</v>
      </c>
      <c r="H13" s="5">
        <f>'45 Doubravice provoz'!W14+'45 Doubravice ředitelství'!D14</f>
        <v>65</v>
      </c>
      <c r="I13" s="5">
        <f>'46 Přelouč'!T14</f>
        <v>20</v>
      </c>
      <c r="J13" s="5">
        <f>'47 Holice'!R14</f>
        <v>72</v>
      </c>
      <c r="K13" s="5">
        <f>'81 Běstovice'!W14</f>
        <v>1</v>
      </c>
      <c r="L13" s="5">
        <f>'82 Lanškroun'!S14</f>
        <v>0</v>
      </c>
      <c r="M13" s="5">
        <f>'83 Žamberk'!U14</f>
        <v>1</v>
      </c>
      <c r="N13" s="5">
        <f>'84 Ústí n.Orl.'!R14</f>
        <v>0</v>
      </c>
      <c r="O13" s="5">
        <f>'85 Moravská Třebová'!R14</f>
        <v>0</v>
      </c>
      <c r="P13" s="5">
        <f>'86 Svitavy'!S14</f>
        <v>83</v>
      </c>
      <c r="Q13" s="5">
        <f>'87 Polička'!Q14</f>
        <v>27</v>
      </c>
      <c r="R13" s="5">
        <f>'88 Litomyšl'!U14</f>
        <v>11</v>
      </c>
      <c r="S13" s="5">
        <f>'89 Klášterec n.Orlicí'!H14</f>
        <v>0</v>
      </c>
      <c r="T13" s="5">
        <f>'90 Králíky'!O15</f>
        <v>3</v>
      </c>
      <c r="U13" s="5">
        <f t="shared" si="1"/>
        <v>421</v>
      </c>
      <c r="V13" s="61">
        <f t="shared" si="0"/>
        <v>17682</v>
      </c>
    </row>
    <row r="14" spans="1:23" x14ac:dyDescent="0.2">
      <c r="A14" s="34" t="s">
        <v>113</v>
      </c>
      <c r="B14" s="2" t="s">
        <v>112</v>
      </c>
      <c r="C14" s="30">
        <v>45.6</v>
      </c>
      <c r="D14" s="5">
        <f>'41 Chrudim'!T15</f>
        <v>18</v>
      </c>
      <c r="E14" s="5">
        <f>'42 Luže'!M16</f>
        <v>0</v>
      </c>
      <c r="F14" s="5">
        <f>'43 Hlinsko'!P15</f>
        <v>0</v>
      </c>
      <c r="G14" s="5">
        <f>'44 Třemošnice'!X15</f>
        <v>6</v>
      </c>
      <c r="H14" s="5">
        <f>'45 Doubravice provoz'!W15+'45 Doubravice ředitelství'!D15</f>
        <v>13</v>
      </c>
      <c r="I14" s="5">
        <f>'46 Přelouč'!T15</f>
        <v>13</v>
      </c>
      <c r="J14" s="5">
        <f>'47 Holice'!R15</f>
        <v>85</v>
      </c>
      <c r="K14" s="5">
        <f>'81 Běstovice'!W15</f>
        <v>0</v>
      </c>
      <c r="L14" s="5">
        <f>'82 Lanškroun'!S15</f>
        <v>0</v>
      </c>
      <c r="M14" s="5">
        <f>'83 Žamberk'!U15</f>
        <v>0</v>
      </c>
      <c r="N14" s="5">
        <f>'84 Ústí n.Orl.'!R15</f>
        <v>0</v>
      </c>
      <c r="O14" s="5">
        <f>'85 Moravská Třebová'!R15</f>
        <v>0</v>
      </c>
      <c r="P14" s="5">
        <f>'86 Svitavy'!S15</f>
        <v>11</v>
      </c>
      <c r="Q14" s="5">
        <f>'87 Polička'!Q15</f>
        <v>7</v>
      </c>
      <c r="R14" s="5">
        <f>'88 Litomyšl'!U15</f>
        <v>23</v>
      </c>
      <c r="S14" s="5">
        <f>'89 Klášterec n.Orlicí'!H15</f>
        <v>0</v>
      </c>
      <c r="T14" s="5">
        <f>'90 Králíky'!O16</f>
        <v>0</v>
      </c>
      <c r="U14" s="5">
        <f t="shared" si="1"/>
        <v>176</v>
      </c>
      <c r="V14" s="61">
        <f t="shared" si="0"/>
        <v>8025.6</v>
      </c>
    </row>
    <row r="15" spans="1:23" x14ac:dyDescent="0.2">
      <c r="A15" s="34" t="s">
        <v>114</v>
      </c>
      <c r="B15" s="2" t="s">
        <v>112</v>
      </c>
      <c r="C15" s="30">
        <v>49.2</v>
      </c>
      <c r="D15" s="5">
        <f>'41 Chrudim'!T16</f>
        <v>0</v>
      </c>
      <c r="E15" s="5">
        <f>'42 Luže'!M17</f>
        <v>0</v>
      </c>
      <c r="F15" s="5">
        <f>'43 Hlinsko'!P16</f>
        <v>0</v>
      </c>
      <c r="G15" s="5">
        <f>'44 Třemošnice'!X16</f>
        <v>0</v>
      </c>
      <c r="H15" s="5">
        <f>'45 Doubravice provoz'!W16+'45 Doubravice ředitelství'!D16</f>
        <v>0</v>
      </c>
      <c r="I15" s="5">
        <f>'46 Přelouč'!T16</f>
        <v>6</v>
      </c>
      <c r="J15" s="5">
        <f>'47 Holice'!R16</f>
        <v>0</v>
      </c>
      <c r="K15" s="5">
        <f>'81 Běstovice'!W16</f>
        <v>0</v>
      </c>
      <c r="L15" s="5">
        <f>'82 Lanškroun'!S16</f>
        <v>0</v>
      </c>
      <c r="M15" s="5">
        <f>'83 Žamberk'!U16</f>
        <v>0</v>
      </c>
      <c r="N15" s="5">
        <f>'84 Ústí n.Orl.'!R16</f>
        <v>0</v>
      </c>
      <c r="O15" s="5">
        <f>'85 Moravská Třebová'!R16</f>
        <v>7</v>
      </c>
      <c r="P15" s="5">
        <f>'86 Svitavy'!S16</f>
        <v>0</v>
      </c>
      <c r="Q15" s="5">
        <f>'87 Polička'!Q16</f>
        <v>0</v>
      </c>
      <c r="R15" s="5">
        <f>'88 Litomyšl'!U16</f>
        <v>0</v>
      </c>
      <c r="S15" s="5">
        <f>'89 Klášterec n.Orlicí'!H16</f>
        <v>0</v>
      </c>
      <c r="T15" s="5">
        <f>'90 Králíky'!O17</f>
        <v>0</v>
      </c>
      <c r="U15" s="5">
        <f t="shared" si="1"/>
        <v>13</v>
      </c>
      <c r="V15" s="61">
        <f t="shared" si="0"/>
        <v>639.6</v>
      </c>
    </row>
    <row r="16" spans="1:23" x14ac:dyDescent="0.2">
      <c r="A16" s="34" t="s">
        <v>116</v>
      </c>
      <c r="B16" s="2" t="s">
        <v>103</v>
      </c>
      <c r="C16" s="30">
        <v>24</v>
      </c>
      <c r="D16" s="5">
        <f>'41 Chrudim'!T17</f>
        <v>249</v>
      </c>
      <c r="E16" s="5">
        <f>'42 Luže'!M18</f>
        <v>177</v>
      </c>
      <c r="F16" s="5">
        <f>'43 Hlinsko'!P17</f>
        <v>174</v>
      </c>
      <c r="G16" s="5">
        <f>'44 Třemošnice'!X17</f>
        <v>146</v>
      </c>
      <c r="H16" s="5">
        <f>'45 Doubravice provoz'!W17+'45 Doubravice ředitelství'!D17</f>
        <v>618</v>
      </c>
      <c r="I16" s="5">
        <f>'46 Přelouč'!T17</f>
        <v>256</v>
      </c>
      <c r="J16" s="5">
        <f>'47 Holice'!R17</f>
        <v>50</v>
      </c>
      <c r="K16" s="5">
        <f>'81 Běstovice'!W17</f>
        <v>258</v>
      </c>
      <c r="L16" s="5">
        <f>'82 Lanškroun'!S17</f>
        <v>163</v>
      </c>
      <c r="M16" s="5">
        <f>'83 Žamberk'!U17</f>
        <v>189</v>
      </c>
      <c r="N16" s="5">
        <f>'84 Ústí n.Orl.'!R17</f>
        <v>486</v>
      </c>
      <c r="O16" s="5">
        <f>'85 Moravská Třebová'!R17</f>
        <v>201</v>
      </c>
      <c r="P16" s="5">
        <f>'86 Svitavy'!S17</f>
        <v>168</v>
      </c>
      <c r="Q16" s="5">
        <f>'87 Polička'!Q17</f>
        <v>84</v>
      </c>
      <c r="R16" s="5">
        <f>'88 Litomyšl'!U17</f>
        <v>191</v>
      </c>
      <c r="S16" s="5">
        <f>'89 Klášterec n.Orlicí'!H17</f>
        <v>35</v>
      </c>
      <c r="T16" s="5">
        <f>'90 Králíky'!O18</f>
        <v>81</v>
      </c>
      <c r="U16" s="5">
        <f t="shared" si="1"/>
        <v>3526</v>
      </c>
      <c r="V16" s="61">
        <f t="shared" si="0"/>
        <v>84624</v>
      </c>
    </row>
    <row r="17" spans="1:22" x14ac:dyDescent="0.2">
      <c r="A17" s="34" t="s">
        <v>117</v>
      </c>
      <c r="B17" s="2" t="s">
        <v>103</v>
      </c>
      <c r="C17" s="30">
        <v>26.4</v>
      </c>
      <c r="D17" s="5">
        <f>'41 Chrudim'!T18</f>
        <v>110</v>
      </c>
      <c r="E17" s="5">
        <f>'42 Luže'!M19</f>
        <v>0</v>
      </c>
      <c r="F17" s="5">
        <f>'43 Hlinsko'!P18</f>
        <v>79</v>
      </c>
      <c r="G17" s="5">
        <f>'44 Třemošnice'!X18</f>
        <v>79</v>
      </c>
      <c r="H17" s="5">
        <f>'45 Doubravice provoz'!W18+'45 Doubravice ředitelství'!D18</f>
        <v>114</v>
      </c>
      <c r="I17" s="5">
        <f>'46 Přelouč'!T18</f>
        <v>37</v>
      </c>
      <c r="J17" s="5">
        <f>'47 Holice'!R18</f>
        <v>149</v>
      </c>
      <c r="K17" s="5">
        <f>'81 Běstovice'!W18</f>
        <v>3</v>
      </c>
      <c r="L17" s="5">
        <f>'82 Lanškroun'!S18</f>
        <v>0</v>
      </c>
      <c r="M17" s="5">
        <f>'83 Žamberk'!U18</f>
        <v>2</v>
      </c>
      <c r="N17" s="5">
        <f>'84 Ústí n.Orl.'!R18</f>
        <v>4</v>
      </c>
      <c r="O17" s="5">
        <f>'85 Moravská Třebová'!R18</f>
        <v>0</v>
      </c>
      <c r="P17" s="5">
        <f>'86 Svitavy'!S18</f>
        <v>63</v>
      </c>
      <c r="Q17" s="5">
        <f>'87 Polička'!Q18</f>
        <v>44</v>
      </c>
      <c r="R17" s="5">
        <f>'88 Litomyšl'!U18</f>
        <v>57</v>
      </c>
      <c r="S17" s="5">
        <f>'89 Klášterec n.Orlicí'!H18</f>
        <v>0</v>
      </c>
      <c r="T17" s="5">
        <f>'90 Králíky'!O19</f>
        <v>2</v>
      </c>
      <c r="U17" s="5">
        <f t="shared" si="1"/>
        <v>743</v>
      </c>
      <c r="V17" s="61">
        <f t="shared" si="0"/>
        <v>19615.2</v>
      </c>
    </row>
    <row r="18" spans="1:22" x14ac:dyDescent="0.2">
      <c r="A18" s="34" t="s">
        <v>118</v>
      </c>
      <c r="B18" s="2" t="s">
        <v>103</v>
      </c>
      <c r="C18" s="30">
        <v>60</v>
      </c>
      <c r="D18" s="5">
        <f>'41 Chrudim'!T19</f>
        <v>0</v>
      </c>
      <c r="E18" s="5">
        <f>'42 Luže'!M20</f>
        <v>0</v>
      </c>
      <c r="F18" s="5">
        <f>'43 Hlinsko'!P19</f>
        <v>0</v>
      </c>
      <c r="G18" s="5">
        <f>'44 Třemošnice'!X19</f>
        <v>0</v>
      </c>
      <c r="H18" s="5">
        <f>'45 Doubravice provoz'!W19+'45 Doubravice ředitelství'!D19</f>
        <v>0</v>
      </c>
      <c r="I18" s="5">
        <f>'46 Přelouč'!T19</f>
        <v>0</v>
      </c>
      <c r="J18" s="5">
        <f>'47 Holice'!R19</f>
        <v>0</v>
      </c>
      <c r="K18" s="5">
        <f>'81 Běstovice'!W19</f>
        <v>1</v>
      </c>
      <c r="L18" s="5">
        <f>'82 Lanškroun'!S19</f>
        <v>1</v>
      </c>
      <c r="M18" s="5">
        <f>'83 Žamberk'!U19</f>
        <v>6</v>
      </c>
      <c r="N18" s="5">
        <f>'84 Ústí n.Orl.'!R19</f>
        <v>0</v>
      </c>
      <c r="O18" s="5">
        <f>'85 Moravská Třebová'!R19</f>
        <v>0</v>
      </c>
      <c r="P18" s="5">
        <f>'86 Svitavy'!S19</f>
        <v>0</v>
      </c>
      <c r="Q18" s="5">
        <f>'87 Polička'!Q19</f>
        <v>0</v>
      </c>
      <c r="R18" s="5">
        <f>'88 Litomyšl'!U19</f>
        <v>0</v>
      </c>
      <c r="S18" s="5">
        <f>'89 Klášterec n.Orlicí'!H19</f>
        <v>0</v>
      </c>
      <c r="T18" s="5">
        <f>'90 Králíky'!O20</f>
        <v>6</v>
      </c>
      <c r="U18" s="5">
        <f t="shared" si="1"/>
        <v>14</v>
      </c>
      <c r="V18" s="61">
        <f t="shared" si="0"/>
        <v>840</v>
      </c>
    </row>
    <row r="19" spans="1:22" x14ac:dyDescent="0.2">
      <c r="A19" s="34" t="s">
        <v>119</v>
      </c>
      <c r="B19" s="2" t="s">
        <v>103</v>
      </c>
      <c r="C19" s="30">
        <v>48</v>
      </c>
      <c r="D19" s="5">
        <f>'41 Chrudim'!T20</f>
        <v>0</v>
      </c>
      <c r="E19" s="5">
        <f>'42 Luže'!M21</f>
        <v>0</v>
      </c>
      <c r="F19" s="5">
        <f>'43 Hlinsko'!P20</f>
        <v>0</v>
      </c>
      <c r="G19" s="5">
        <f>'44 Třemošnice'!X20</f>
        <v>0</v>
      </c>
      <c r="H19" s="5">
        <f>'45 Doubravice provoz'!W20+'45 Doubravice ředitelství'!D20</f>
        <v>0</v>
      </c>
      <c r="I19" s="5">
        <f>'46 Přelouč'!T20</f>
        <v>0</v>
      </c>
      <c r="J19" s="5">
        <f>'47 Holice'!R20</f>
        <v>0</v>
      </c>
      <c r="K19" s="5">
        <f>'81 Běstovice'!W20</f>
        <v>0</v>
      </c>
      <c r="L19" s="5">
        <f>'82 Lanškroun'!S20</f>
        <v>0</v>
      </c>
      <c r="M19" s="5">
        <f>'83 Žamberk'!U20</f>
        <v>0</v>
      </c>
      <c r="N19" s="5">
        <f>'84 Ústí n.Orl.'!R20</f>
        <v>0</v>
      </c>
      <c r="O19" s="5">
        <f>'85 Moravská Třebová'!R20</f>
        <v>0</v>
      </c>
      <c r="P19" s="5">
        <f>'86 Svitavy'!S20</f>
        <v>0</v>
      </c>
      <c r="Q19" s="5">
        <f>'87 Polička'!Q20</f>
        <v>0</v>
      </c>
      <c r="R19" s="5">
        <f>'88 Litomyšl'!U20</f>
        <v>0</v>
      </c>
      <c r="S19" s="5">
        <f>'89 Klášterec n.Orlicí'!H20</f>
        <v>0</v>
      </c>
      <c r="T19" s="5">
        <f>'90 Králíky'!O21</f>
        <v>0</v>
      </c>
      <c r="U19" s="5">
        <f t="shared" si="1"/>
        <v>0</v>
      </c>
      <c r="V19" s="61">
        <f t="shared" si="0"/>
        <v>0</v>
      </c>
    </row>
    <row r="20" spans="1:22" x14ac:dyDescent="0.2">
      <c r="A20" s="34" t="s">
        <v>120</v>
      </c>
      <c r="B20" s="2" t="s">
        <v>103</v>
      </c>
      <c r="C20" s="30">
        <v>54</v>
      </c>
      <c r="D20" s="5">
        <f>'41 Chrudim'!T21</f>
        <v>0</v>
      </c>
      <c r="E20" s="5">
        <f>'42 Luže'!M22</f>
        <v>0</v>
      </c>
      <c r="F20" s="5">
        <f>'43 Hlinsko'!P21</f>
        <v>0</v>
      </c>
      <c r="G20" s="5">
        <f>'44 Třemošnice'!X21</f>
        <v>0</v>
      </c>
      <c r="H20" s="5">
        <f>'45 Doubravice provoz'!W21+'45 Doubravice ředitelství'!D21</f>
        <v>0</v>
      </c>
      <c r="I20" s="5">
        <f>'46 Přelouč'!T21</f>
        <v>0</v>
      </c>
      <c r="J20" s="5">
        <f>'47 Holice'!R21</f>
        <v>0</v>
      </c>
      <c r="K20" s="5">
        <f>'81 Běstovice'!W21</f>
        <v>0</v>
      </c>
      <c r="L20" s="5">
        <f>'82 Lanškroun'!S21</f>
        <v>0</v>
      </c>
      <c r="M20" s="5">
        <f>'83 Žamberk'!U21</f>
        <v>0</v>
      </c>
      <c r="N20" s="5">
        <f>'84 Ústí n.Orl.'!R21</f>
        <v>0</v>
      </c>
      <c r="O20" s="5">
        <f>'85 Moravská Třebová'!R21</f>
        <v>0</v>
      </c>
      <c r="P20" s="5">
        <f>'86 Svitavy'!S21</f>
        <v>0</v>
      </c>
      <c r="Q20" s="5">
        <f>'87 Polička'!Q21</f>
        <v>0</v>
      </c>
      <c r="R20" s="5">
        <f>'88 Litomyšl'!U21</f>
        <v>0</v>
      </c>
      <c r="S20" s="5">
        <f>'89 Klášterec n.Orlicí'!H21</f>
        <v>0</v>
      </c>
      <c r="T20" s="5">
        <f>'90 Králíky'!O22</f>
        <v>0</v>
      </c>
      <c r="U20" s="5">
        <f t="shared" si="1"/>
        <v>0</v>
      </c>
      <c r="V20" s="61">
        <f t="shared" si="0"/>
        <v>0</v>
      </c>
    </row>
    <row r="21" spans="1:22" x14ac:dyDescent="0.2">
      <c r="A21" s="34" t="s">
        <v>121</v>
      </c>
      <c r="B21" s="2" t="s">
        <v>103</v>
      </c>
      <c r="C21" s="30">
        <v>60</v>
      </c>
      <c r="D21" s="5">
        <f>'41 Chrudim'!T22</f>
        <v>0</v>
      </c>
      <c r="E21" s="5">
        <f>'42 Luže'!M23</f>
        <v>0</v>
      </c>
      <c r="F21" s="5">
        <f>'43 Hlinsko'!P22</f>
        <v>0</v>
      </c>
      <c r="G21" s="5">
        <f>'44 Třemošnice'!X22</f>
        <v>0</v>
      </c>
      <c r="H21" s="5">
        <f>'45 Doubravice provoz'!W22+'45 Doubravice ředitelství'!D22</f>
        <v>4</v>
      </c>
      <c r="I21" s="5">
        <f>'46 Přelouč'!T22</f>
        <v>1</v>
      </c>
      <c r="J21" s="5">
        <f>'47 Holice'!R22</f>
        <v>0</v>
      </c>
      <c r="K21" s="5">
        <f>'81 Běstovice'!W22</f>
        <v>0</v>
      </c>
      <c r="L21" s="5">
        <f>'82 Lanškroun'!S22</f>
        <v>5</v>
      </c>
      <c r="M21" s="5">
        <f>'83 Žamberk'!U22</f>
        <v>2</v>
      </c>
      <c r="N21" s="5">
        <f>'84 Ústí n.Orl.'!R22</f>
        <v>4</v>
      </c>
      <c r="O21" s="5">
        <f>'85 Moravská Třebová'!R22</f>
        <v>5</v>
      </c>
      <c r="P21" s="5">
        <f>'86 Svitavy'!S22</f>
        <v>1</v>
      </c>
      <c r="Q21" s="5">
        <f>'87 Polička'!Q22</f>
        <v>1</v>
      </c>
      <c r="R21" s="5">
        <f>'88 Litomyšl'!U22</f>
        <v>2</v>
      </c>
      <c r="S21" s="5">
        <f>'89 Klášterec n.Orlicí'!H22</f>
        <v>5</v>
      </c>
      <c r="T21" s="5">
        <f>'90 Králíky'!O23</f>
        <v>0</v>
      </c>
      <c r="U21" s="5">
        <f t="shared" si="1"/>
        <v>30</v>
      </c>
      <c r="V21" s="61">
        <f t="shared" si="0"/>
        <v>1800</v>
      </c>
    </row>
    <row r="22" spans="1:22" x14ac:dyDescent="0.2">
      <c r="A22" s="34" t="s">
        <v>122</v>
      </c>
      <c r="B22" s="2" t="s">
        <v>103</v>
      </c>
      <c r="C22" s="30">
        <v>56.4</v>
      </c>
      <c r="D22" s="5">
        <f>'41 Chrudim'!T23</f>
        <v>6</v>
      </c>
      <c r="E22" s="5">
        <f>'42 Luže'!M24</f>
        <v>1</v>
      </c>
      <c r="F22" s="5">
        <f>'43 Hlinsko'!P23</f>
        <v>0</v>
      </c>
      <c r="G22" s="5">
        <f>'44 Třemošnice'!X23</f>
        <v>1</v>
      </c>
      <c r="H22" s="5">
        <f>'45 Doubravice provoz'!W23+'45 Doubravice ředitelství'!D23</f>
        <v>20</v>
      </c>
      <c r="I22" s="5">
        <f>'46 Přelouč'!T23</f>
        <v>0</v>
      </c>
      <c r="J22" s="5">
        <f>'47 Holice'!R23</f>
        <v>2</v>
      </c>
      <c r="K22" s="5">
        <f>'81 Běstovice'!W23</f>
        <v>0</v>
      </c>
      <c r="L22" s="5">
        <f>'82 Lanškroun'!S23</f>
        <v>0</v>
      </c>
      <c r="M22" s="5">
        <f>'83 Žamberk'!U23</f>
        <v>0</v>
      </c>
      <c r="N22" s="5">
        <f>'84 Ústí n.Orl.'!R23</f>
        <v>1</v>
      </c>
      <c r="O22" s="5">
        <f>'85 Moravská Třebová'!R23</f>
        <v>0</v>
      </c>
      <c r="P22" s="5">
        <f>'86 Svitavy'!S23</f>
        <v>0</v>
      </c>
      <c r="Q22" s="5">
        <f>'87 Polička'!Q23</f>
        <v>1</v>
      </c>
      <c r="R22" s="5">
        <f>'88 Litomyšl'!U23</f>
        <v>0</v>
      </c>
      <c r="S22" s="5">
        <f>'89 Klášterec n.Orlicí'!H23</f>
        <v>0</v>
      </c>
      <c r="T22" s="5">
        <f>'90 Králíky'!O24</f>
        <v>0</v>
      </c>
      <c r="U22" s="5">
        <f t="shared" si="1"/>
        <v>32</v>
      </c>
      <c r="V22" s="61">
        <f t="shared" si="0"/>
        <v>1804.8</v>
      </c>
    </row>
    <row r="23" spans="1:22" x14ac:dyDescent="0.2">
      <c r="A23" s="34" t="s">
        <v>123</v>
      </c>
      <c r="B23" s="2" t="s">
        <v>103</v>
      </c>
      <c r="C23" s="30">
        <v>48</v>
      </c>
      <c r="D23" s="5">
        <f>'41 Chrudim'!T24</f>
        <v>16</v>
      </c>
      <c r="E23" s="5">
        <f>'42 Luže'!M25</f>
        <v>1</v>
      </c>
      <c r="F23" s="5">
        <f>'43 Hlinsko'!P24</f>
        <v>11</v>
      </c>
      <c r="G23" s="5">
        <f>'44 Třemošnice'!X24</f>
        <v>2</v>
      </c>
      <c r="H23" s="5">
        <f>'45 Doubravice provoz'!W24+'45 Doubravice ředitelství'!D24</f>
        <v>14</v>
      </c>
      <c r="I23" s="5">
        <f>'46 Přelouč'!T24</f>
        <v>2</v>
      </c>
      <c r="J23" s="5">
        <f>'47 Holice'!R24</f>
        <v>0</v>
      </c>
      <c r="K23" s="5">
        <f>'81 Běstovice'!W24</f>
        <v>12</v>
      </c>
      <c r="L23" s="5">
        <f>'82 Lanškroun'!S24</f>
        <v>9</v>
      </c>
      <c r="M23" s="5">
        <f>'83 Žamberk'!U24</f>
        <v>2</v>
      </c>
      <c r="N23" s="5">
        <f>'84 Ústí n.Orl.'!R24</f>
        <v>20</v>
      </c>
      <c r="O23" s="5">
        <f>'85 Moravská Třebová'!R24</f>
        <v>3</v>
      </c>
      <c r="P23" s="5">
        <f>'86 Svitavy'!S24</f>
        <v>1</v>
      </c>
      <c r="Q23" s="5">
        <f>'87 Polička'!Q24</f>
        <v>8</v>
      </c>
      <c r="R23" s="5">
        <f>'88 Litomyšl'!U24</f>
        <v>11</v>
      </c>
      <c r="S23" s="5">
        <f>'89 Klášterec n.Orlicí'!H24</f>
        <v>0</v>
      </c>
      <c r="T23" s="5">
        <f>'90 Králíky'!O25</f>
        <v>0</v>
      </c>
      <c r="U23" s="5">
        <f t="shared" si="1"/>
        <v>112</v>
      </c>
      <c r="V23" s="61">
        <f t="shared" si="0"/>
        <v>5376</v>
      </c>
    </row>
    <row r="24" spans="1:22" x14ac:dyDescent="0.2">
      <c r="A24" s="34" t="s">
        <v>120</v>
      </c>
      <c r="B24" s="2" t="s">
        <v>103</v>
      </c>
      <c r="C24" s="30">
        <v>52.8</v>
      </c>
      <c r="D24" s="5">
        <f>'41 Chrudim'!T25</f>
        <v>8</v>
      </c>
      <c r="E24" s="5">
        <f>'42 Luže'!M26</f>
        <v>0</v>
      </c>
      <c r="F24" s="5">
        <f>'43 Hlinsko'!P25</f>
        <v>8</v>
      </c>
      <c r="G24" s="5">
        <f>'44 Třemošnice'!X25</f>
        <v>3</v>
      </c>
      <c r="H24" s="5">
        <f>'45 Doubravice provoz'!W25+'45 Doubravice ředitelství'!D25</f>
        <v>1</v>
      </c>
      <c r="I24" s="5">
        <f>'46 Přelouč'!T25</f>
        <v>1</v>
      </c>
      <c r="J24" s="5">
        <f>'47 Holice'!R25</f>
        <v>4</v>
      </c>
      <c r="K24" s="5">
        <f>'81 Běstovice'!W25</f>
        <v>3</v>
      </c>
      <c r="L24" s="5">
        <f>'82 Lanškroun'!S25</f>
        <v>0</v>
      </c>
      <c r="M24" s="5">
        <f>'83 Žamberk'!U25</f>
        <v>1</v>
      </c>
      <c r="N24" s="5">
        <f>'84 Ústí n.Orl.'!R25</f>
        <v>0</v>
      </c>
      <c r="O24" s="5">
        <f>'85 Moravská Třebová'!R25</f>
        <v>0</v>
      </c>
      <c r="P24" s="5">
        <f>'86 Svitavy'!S25</f>
        <v>5</v>
      </c>
      <c r="Q24" s="5">
        <f>'87 Polička'!Q25</f>
        <v>1</v>
      </c>
      <c r="R24" s="5">
        <f>'88 Litomyšl'!U25</f>
        <v>0</v>
      </c>
      <c r="S24" s="5">
        <f>'89 Klášterec n.Orlicí'!H25</f>
        <v>1</v>
      </c>
      <c r="T24" s="5">
        <f>'90 Králíky'!O26</f>
        <v>1</v>
      </c>
      <c r="U24" s="5">
        <f t="shared" si="1"/>
        <v>37</v>
      </c>
      <c r="V24" s="61">
        <f t="shared" si="0"/>
        <v>1953.6</v>
      </c>
    </row>
    <row r="25" spans="1:22" x14ac:dyDescent="0.2">
      <c r="A25" s="34" t="s">
        <v>124</v>
      </c>
      <c r="B25" s="2" t="s">
        <v>103</v>
      </c>
      <c r="C25" s="30">
        <v>56.4</v>
      </c>
      <c r="D25" s="5">
        <f>'41 Chrudim'!T26</f>
        <v>0</v>
      </c>
      <c r="E25" s="5">
        <f>'42 Luže'!M27</f>
        <v>0</v>
      </c>
      <c r="F25" s="5">
        <f>'43 Hlinsko'!P26</f>
        <v>0</v>
      </c>
      <c r="G25" s="5">
        <f>'44 Třemošnice'!X26</f>
        <v>0</v>
      </c>
      <c r="H25" s="5">
        <f>'45 Doubravice provoz'!W26+'45 Doubravice ředitelství'!D26</f>
        <v>0</v>
      </c>
      <c r="I25" s="5">
        <f>'46 Přelouč'!T26</f>
        <v>0</v>
      </c>
      <c r="J25" s="5">
        <f>'47 Holice'!R26</f>
        <v>0</v>
      </c>
      <c r="K25" s="5">
        <f>'81 Běstovice'!W26</f>
        <v>0</v>
      </c>
      <c r="L25" s="5">
        <f>'82 Lanškroun'!S26</f>
        <v>0</v>
      </c>
      <c r="M25" s="5">
        <f>'83 Žamberk'!U26</f>
        <v>0</v>
      </c>
      <c r="N25" s="5">
        <f>'84 Ústí n.Orl.'!R26</f>
        <v>0</v>
      </c>
      <c r="O25" s="5">
        <f>'85 Moravská Třebová'!R26</f>
        <v>0</v>
      </c>
      <c r="P25" s="5">
        <f>'86 Svitavy'!S26</f>
        <v>0</v>
      </c>
      <c r="Q25" s="5">
        <f>'87 Polička'!Q26</f>
        <v>0</v>
      </c>
      <c r="R25" s="5">
        <f>'88 Litomyšl'!U26</f>
        <v>0</v>
      </c>
      <c r="S25" s="5">
        <f>'89 Klášterec n.Orlicí'!H26</f>
        <v>0</v>
      </c>
      <c r="T25" s="5">
        <f>'90 Králíky'!O27</f>
        <v>0</v>
      </c>
      <c r="U25" s="5">
        <f t="shared" si="1"/>
        <v>0</v>
      </c>
      <c r="V25" s="61">
        <f t="shared" si="0"/>
        <v>0</v>
      </c>
    </row>
    <row r="26" spans="1:22" x14ac:dyDescent="0.2">
      <c r="A26" s="34" t="s">
        <v>120</v>
      </c>
      <c r="B26" s="2" t="s">
        <v>103</v>
      </c>
      <c r="C26" s="30">
        <v>60</v>
      </c>
      <c r="D26" s="5">
        <f>'41 Chrudim'!T27</f>
        <v>0</v>
      </c>
      <c r="E26" s="5">
        <f>'42 Luže'!M28</f>
        <v>0</v>
      </c>
      <c r="F26" s="5">
        <f>'43 Hlinsko'!P27</f>
        <v>0</v>
      </c>
      <c r="G26" s="5">
        <f>'44 Třemošnice'!X27</f>
        <v>0</v>
      </c>
      <c r="H26" s="5">
        <f>'45 Doubravice provoz'!W27+'45 Doubravice ředitelství'!D27</f>
        <v>0</v>
      </c>
      <c r="I26" s="5">
        <f>'46 Přelouč'!T27</f>
        <v>0</v>
      </c>
      <c r="J26" s="5">
        <f>'47 Holice'!R27</f>
        <v>0</v>
      </c>
      <c r="K26" s="5">
        <f>'81 Běstovice'!W27</f>
        <v>0</v>
      </c>
      <c r="L26" s="5">
        <f>'82 Lanškroun'!S27</f>
        <v>0</v>
      </c>
      <c r="M26" s="5">
        <f>'83 Žamberk'!U27</f>
        <v>0</v>
      </c>
      <c r="N26" s="5">
        <f>'84 Ústí n.Orl.'!R27</f>
        <v>0</v>
      </c>
      <c r="O26" s="5">
        <f>'85 Moravská Třebová'!R27</f>
        <v>0</v>
      </c>
      <c r="P26" s="5">
        <f>'86 Svitavy'!S27</f>
        <v>0</v>
      </c>
      <c r="Q26" s="5">
        <f>'87 Polička'!Q27</f>
        <v>0</v>
      </c>
      <c r="R26" s="5">
        <f>'88 Litomyšl'!U27</f>
        <v>0</v>
      </c>
      <c r="S26" s="5">
        <f>'89 Klášterec n.Orlicí'!H27</f>
        <v>0</v>
      </c>
      <c r="T26" s="5">
        <f>'90 Králíky'!O28</f>
        <v>0</v>
      </c>
      <c r="U26" s="5">
        <f t="shared" si="1"/>
        <v>0</v>
      </c>
      <c r="V26" s="61">
        <f t="shared" si="0"/>
        <v>0</v>
      </c>
    </row>
    <row r="27" spans="1:22" x14ac:dyDescent="0.2">
      <c r="A27" s="34" t="s">
        <v>125</v>
      </c>
      <c r="B27" s="2" t="s">
        <v>103</v>
      </c>
      <c r="C27" s="30">
        <v>50.4</v>
      </c>
      <c r="D27" s="5">
        <f>'41 Chrudim'!T28</f>
        <v>0</v>
      </c>
      <c r="E27" s="5">
        <f>'42 Luže'!M29</f>
        <v>0</v>
      </c>
      <c r="F27" s="5">
        <f>'43 Hlinsko'!P28</f>
        <v>0</v>
      </c>
      <c r="G27" s="5">
        <f>'44 Třemošnice'!X28</f>
        <v>0</v>
      </c>
      <c r="H27" s="5">
        <f>'45 Doubravice provoz'!W28+'45 Doubravice ředitelství'!D28</f>
        <v>0</v>
      </c>
      <c r="I27" s="5">
        <f>'46 Přelouč'!T28</f>
        <v>0</v>
      </c>
      <c r="J27" s="5">
        <f>'47 Holice'!R28</f>
        <v>0</v>
      </c>
      <c r="K27" s="5">
        <f>'81 Běstovice'!W28</f>
        <v>0</v>
      </c>
      <c r="L27" s="5">
        <f>'82 Lanškroun'!S28</f>
        <v>0</v>
      </c>
      <c r="M27" s="5">
        <f>'83 Žamberk'!U28</f>
        <v>0</v>
      </c>
      <c r="N27" s="5">
        <f>'84 Ústí n.Orl.'!R28</f>
        <v>0</v>
      </c>
      <c r="O27" s="5">
        <f>'85 Moravská Třebová'!R28</f>
        <v>0</v>
      </c>
      <c r="P27" s="5">
        <f>'86 Svitavy'!S28</f>
        <v>0</v>
      </c>
      <c r="Q27" s="5">
        <f>'87 Polička'!Q28</f>
        <v>0</v>
      </c>
      <c r="R27" s="5">
        <f>'88 Litomyšl'!U28</f>
        <v>0</v>
      </c>
      <c r="S27" s="5">
        <f>'89 Klášterec n.Orlicí'!H28</f>
        <v>0</v>
      </c>
      <c r="T27" s="5">
        <f>'90 Králíky'!O29</f>
        <v>0</v>
      </c>
      <c r="U27" s="5">
        <f t="shared" si="1"/>
        <v>0</v>
      </c>
      <c r="V27" s="61">
        <f t="shared" si="0"/>
        <v>0</v>
      </c>
    </row>
    <row r="28" spans="1:22" x14ac:dyDescent="0.2">
      <c r="A28" s="34" t="s">
        <v>126</v>
      </c>
      <c r="B28" s="2" t="s">
        <v>127</v>
      </c>
      <c r="C28" s="30">
        <v>72</v>
      </c>
      <c r="D28" s="5">
        <f>'41 Chrudim'!T29</f>
        <v>31</v>
      </c>
      <c r="E28" s="5">
        <f>'42 Luže'!M30</f>
        <v>0</v>
      </c>
      <c r="F28" s="5">
        <f>'43 Hlinsko'!P29</f>
        <v>28</v>
      </c>
      <c r="G28" s="5">
        <f>'44 Třemošnice'!X29</f>
        <v>33</v>
      </c>
      <c r="H28" s="5">
        <f>'45 Doubravice provoz'!W29+'45 Doubravice ředitelství'!D29</f>
        <v>56</v>
      </c>
      <c r="I28" s="5">
        <f>'46 Přelouč'!T29</f>
        <v>13</v>
      </c>
      <c r="J28" s="5">
        <f>'47 Holice'!R29</f>
        <v>21</v>
      </c>
      <c r="K28" s="5">
        <f>'81 Běstovice'!W29</f>
        <v>17</v>
      </c>
      <c r="L28" s="5">
        <f>'82 Lanškroun'!S29</f>
        <v>1</v>
      </c>
      <c r="M28" s="5">
        <f>'83 Žamberk'!U29</f>
        <v>11</v>
      </c>
      <c r="N28" s="5">
        <f>'84 Ústí n.Orl.'!R29</f>
        <v>0</v>
      </c>
      <c r="O28" s="5">
        <f>'85 Moravská Třebová'!R29</f>
        <v>6</v>
      </c>
      <c r="P28" s="5">
        <f>'86 Svitavy'!S29</f>
        <v>28</v>
      </c>
      <c r="Q28" s="5">
        <f>'87 Polička'!Q29</f>
        <v>37</v>
      </c>
      <c r="R28" s="5">
        <f>'88 Litomyšl'!U29</f>
        <v>35</v>
      </c>
      <c r="S28" s="5">
        <f>'89 Klášterec n.Orlicí'!H29</f>
        <v>0</v>
      </c>
      <c r="T28" s="5">
        <f>'90 Králíky'!O30</f>
        <v>0</v>
      </c>
      <c r="U28" s="5">
        <f t="shared" si="1"/>
        <v>317</v>
      </c>
      <c r="V28" s="61">
        <f t="shared" si="0"/>
        <v>22824</v>
      </c>
    </row>
    <row r="29" spans="1:22" x14ac:dyDescent="0.2">
      <c r="A29" s="34" t="s">
        <v>128</v>
      </c>
      <c r="B29" s="2" t="s">
        <v>129</v>
      </c>
      <c r="C29" s="30">
        <v>15.6</v>
      </c>
      <c r="D29" s="5">
        <f>'41 Chrudim'!T30</f>
        <v>64</v>
      </c>
      <c r="E29" s="5">
        <f>'42 Luže'!M31</f>
        <v>184</v>
      </c>
      <c r="F29" s="5">
        <f>'43 Hlinsko'!P30</f>
        <v>12</v>
      </c>
      <c r="G29" s="5">
        <f>'44 Třemošnice'!X30</f>
        <v>42</v>
      </c>
      <c r="H29" s="5">
        <f>'45 Doubravice provoz'!W30+'45 Doubravice ředitelství'!D30</f>
        <v>33</v>
      </c>
      <c r="I29" s="5">
        <f>'46 Přelouč'!T30</f>
        <v>18</v>
      </c>
      <c r="J29" s="5">
        <f>'47 Holice'!R30</f>
        <v>38</v>
      </c>
      <c r="K29" s="5">
        <f>'81 Běstovice'!W30</f>
        <v>247</v>
      </c>
      <c r="L29" s="5">
        <f>'82 Lanškroun'!S30</f>
        <v>144</v>
      </c>
      <c r="M29" s="5">
        <f>'83 Žamberk'!U30</f>
        <v>184</v>
      </c>
      <c r="N29" s="5">
        <f>'84 Ústí n.Orl.'!R30</f>
        <v>216</v>
      </c>
      <c r="O29" s="5">
        <f>'85 Moravská Třebová'!R30</f>
        <v>121</v>
      </c>
      <c r="P29" s="5">
        <f>'86 Svitavy'!S30</f>
        <v>51</v>
      </c>
      <c r="Q29" s="5">
        <f>'87 Polička'!Q30</f>
        <v>18</v>
      </c>
      <c r="R29" s="5">
        <f>'88 Litomyšl'!U30</f>
        <v>15</v>
      </c>
      <c r="S29" s="5">
        <f>'89 Klášterec n.Orlicí'!H30</f>
        <v>60</v>
      </c>
      <c r="T29" s="5">
        <f>'90 Králíky'!O31</f>
        <v>156</v>
      </c>
      <c r="U29" s="5">
        <f t="shared" si="1"/>
        <v>1603</v>
      </c>
      <c r="V29" s="61">
        <f t="shared" si="0"/>
        <v>25006.799999999999</v>
      </c>
    </row>
    <row r="30" spans="1:22" x14ac:dyDescent="0.2">
      <c r="A30" s="34" t="s">
        <v>130</v>
      </c>
      <c r="B30" s="2" t="s">
        <v>129</v>
      </c>
      <c r="C30" s="30">
        <v>24</v>
      </c>
      <c r="D30" s="5">
        <f>'41 Chrudim'!T31</f>
        <v>43</v>
      </c>
      <c r="E30" s="5">
        <f>'42 Luže'!M32</f>
        <v>70</v>
      </c>
      <c r="F30" s="5">
        <f>'43 Hlinsko'!P31</f>
        <v>34</v>
      </c>
      <c r="G30" s="5">
        <f>'44 Třemošnice'!X31</f>
        <v>13</v>
      </c>
      <c r="H30" s="5">
        <f>'45 Doubravice provoz'!W31+'45 Doubravice ředitelství'!D31</f>
        <v>22</v>
      </c>
      <c r="I30" s="5">
        <f>'46 Přelouč'!T31</f>
        <v>61</v>
      </c>
      <c r="J30" s="5">
        <f>'47 Holice'!R31</f>
        <v>38</v>
      </c>
      <c r="K30" s="5">
        <f>'81 Běstovice'!W31</f>
        <v>195</v>
      </c>
      <c r="L30" s="5">
        <f>'82 Lanškroun'!S31</f>
        <v>60</v>
      </c>
      <c r="M30" s="5">
        <f>'83 Žamberk'!U31</f>
        <v>171</v>
      </c>
      <c r="N30" s="5">
        <f>'84 Ústí n.Orl.'!R31</f>
        <v>98</v>
      </c>
      <c r="O30" s="5">
        <f>'85 Moravská Třebová'!R31</f>
        <v>88</v>
      </c>
      <c r="P30" s="5">
        <f>'86 Svitavy'!S31</f>
        <v>67</v>
      </c>
      <c r="Q30" s="5">
        <f>'87 Polička'!Q31</f>
        <v>43</v>
      </c>
      <c r="R30" s="5">
        <f>'88 Litomyšl'!U31</f>
        <v>54</v>
      </c>
      <c r="S30" s="5">
        <f>'89 Klášterec n.Orlicí'!H31</f>
        <v>42</v>
      </c>
      <c r="T30" s="5">
        <f>'90 Králíky'!O32</f>
        <v>71</v>
      </c>
      <c r="U30" s="5">
        <f t="shared" si="1"/>
        <v>1170</v>
      </c>
      <c r="V30" s="61">
        <f t="shared" si="0"/>
        <v>28080</v>
      </c>
    </row>
    <row r="31" spans="1:22" x14ac:dyDescent="0.2">
      <c r="A31" s="34" t="s">
        <v>131</v>
      </c>
      <c r="B31" s="2" t="s">
        <v>129</v>
      </c>
      <c r="C31" s="30">
        <v>15.6</v>
      </c>
      <c r="D31" s="5">
        <f>'41 Chrudim'!T32</f>
        <v>84</v>
      </c>
      <c r="E31" s="5">
        <f>'42 Luže'!M33</f>
        <v>47</v>
      </c>
      <c r="F31" s="5">
        <f>'43 Hlinsko'!P32</f>
        <v>33</v>
      </c>
      <c r="G31" s="5">
        <f>'44 Třemošnice'!X32</f>
        <v>80</v>
      </c>
      <c r="H31" s="5">
        <f>'45 Doubravice provoz'!W32+'45 Doubravice ředitelství'!D32</f>
        <v>72</v>
      </c>
      <c r="I31" s="5">
        <f>'46 Přelouč'!T32</f>
        <v>51</v>
      </c>
      <c r="J31" s="5">
        <f>'47 Holice'!R32</f>
        <v>34</v>
      </c>
      <c r="K31" s="5">
        <f>'81 Běstovice'!W32</f>
        <v>38</v>
      </c>
      <c r="L31" s="5">
        <f>'82 Lanškroun'!S32</f>
        <v>20</v>
      </c>
      <c r="M31" s="5">
        <f>'83 Žamberk'!U32</f>
        <v>74</v>
      </c>
      <c r="N31" s="5">
        <f>'84 Ústí n.Orl.'!R32</f>
        <v>107</v>
      </c>
      <c r="O31" s="5">
        <f>'85 Moravská Třebová'!R32</f>
        <v>50</v>
      </c>
      <c r="P31" s="5">
        <f>'86 Svitavy'!S32</f>
        <v>59</v>
      </c>
      <c r="Q31" s="5">
        <f>'87 Polička'!Q32</f>
        <v>46</v>
      </c>
      <c r="R31" s="5">
        <f>'88 Litomyšl'!U32</f>
        <v>37</v>
      </c>
      <c r="S31" s="5">
        <f>'89 Klášterec n.Orlicí'!H32</f>
        <v>9</v>
      </c>
      <c r="T31" s="5">
        <f>'90 Králíky'!O33</f>
        <v>23</v>
      </c>
      <c r="U31" s="5">
        <f t="shared" si="1"/>
        <v>864</v>
      </c>
      <c r="V31" s="61">
        <f t="shared" si="0"/>
        <v>13478.4</v>
      </c>
    </row>
    <row r="32" spans="1:22" x14ac:dyDescent="0.2">
      <c r="A32" s="34" t="s">
        <v>132</v>
      </c>
      <c r="B32" s="2"/>
      <c r="C32" s="2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22" x14ac:dyDescent="0.2">
      <c r="A33" s="34" t="s">
        <v>133</v>
      </c>
      <c r="B33" s="2" t="s">
        <v>129</v>
      </c>
      <c r="C33" s="30">
        <v>12</v>
      </c>
      <c r="D33" s="5">
        <f>'41 Chrudim'!T34</f>
        <v>276</v>
      </c>
      <c r="E33" s="5">
        <f>'42 Luže'!M35</f>
        <v>294</v>
      </c>
      <c r="F33" s="5">
        <f>'43 Hlinsko'!P34</f>
        <v>84</v>
      </c>
      <c r="G33" s="5">
        <f>'44 Třemošnice'!X34</f>
        <v>116</v>
      </c>
      <c r="H33" s="5">
        <f>'45 Doubravice provoz'!W34+'45 Doubravice ředitelství'!D34</f>
        <v>231</v>
      </c>
      <c r="I33" s="5">
        <f>'46 Přelouč'!T34</f>
        <v>82</v>
      </c>
      <c r="J33" s="5">
        <f>'47 Holice'!R34</f>
        <v>51</v>
      </c>
      <c r="K33" s="5">
        <f>'81 Běstovice'!W34</f>
        <v>1052</v>
      </c>
      <c r="L33" s="5">
        <f>'82 Lanškroun'!S34</f>
        <v>627</v>
      </c>
      <c r="M33" s="5">
        <f>'83 Žamberk'!U34</f>
        <v>485</v>
      </c>
      <c r="N33" s="5">
        <f>'84 Ústí n.Orl.'!R34</f>
        <v>1170</v>
      </c>
      <c r="O33" s="5">
        <f>'85 Moravská Třebová'!R34</f>
        <v>372</v>
      </c>
      <c r="P33" s="5">
        <f>'86 Svitavy'!S34</f>
        <v>311</v>
      </c>
      <c r="Q33" s="5">
        <f>'87 Polička'!Q34</f>
        <v>67</v>
      </c>
      <c r="R33" s="5">
        <f>'88 Litomyšl'!U34</f>
        <v>64</v>
      </c>
      <c r="S33" s="5">
        <f>'89 Klášterec n.Orlicí'!H34</f>
        <v>190</v>
      </c>
      <c r="T33" s="5">
        <f>'90 Králíky'!O35</f>
        <v>193</v>
      </c>
      <c r="U33" s="5">
        <f t="shared" si="1"/>
        <v>5665</v>
      </c>
      <c r="V33" s="61">
        <f t="shared" ref="V33:V56" si="2">U33*C33</f>
        <v>67980</v>
      </c>
    </row>
    <row r="34" spans="1:22" x14ac:dyDescent="0.2">
      <c r="A34" s="34" t="s">
        <v>134</v>
      </c>
      <c r="B34" s="2" t="s">
        <v>129</v>
      </c>
      <c r="C34" s="30">
        <v>14.4</v>
      </c>
      <c r="D34" s="5">
        <f>'41 Chrudim'!T35</f>
        <v>97</v>
      </c>
      <c r="E34" s="5">
        <f>'42 Luže'!M36</f>
        <v>34</v>
      </c>
      <c r="F34" s="5">
        <f>'43 Hlinsko'!P35</f>
        <v>300</v>
      </c>
      <c r="G34" s="5">
        <f>'44 Třemošnice'!X35</f>
        <v>66</v>
      </c>
      <c r="H34" s="5">
        <f>'45 Doubravice provoz'!W35+'45 Doubravice ředitelství'!D35</f>
        <v>236</v>
      </c>
      <c r="I34" s="5">
        <f>'46 Přelouč'!T35</f>
        <v>210</v>
      </c>
      <c r="J34" s="5">
        <f>'47 Holice'!R35</f>
        <v>84</v>
      </c>
      <c r="K34" s="5">
        <f>'81 Běstovice'!W35</f>
        <v>34</v>
      </c>
      <c r="L34" s="5">
        <f>'82 Lanškroun'!S35</f>
        <v>48</v>
      </c>
      <c r="M34" s="5">
        <f>'83 Žamberk'!U35</f>
        <v>0</v>
      </c>
      <c r="N34" s="5">
        <f>'84 Ústí n.Orl.'!R35</f>
        <v>89</v>
      </c>
      <c r="O34" s="5">
        <f>'85 Moravská Třebová'!R35</f>
        <v>19</v>
      </c>
      <c r="P34" s="5">
        <f>'86 Svitavy'!S35</f>
        <v>14</v>
      </c>
      <c r="Q34" s="5">
        <f>'87 Polička'!Q35</f>
        <v>94</v>
      </c>
      <c r="R34" s="5">
        <f>'88 Litomyšl'!U35</f>
        <v>150</v>
      </c>
      <c r="S34" s="5">
        <f>'89 Klášterec n.Orlicí'!H35</f>
        <v>0</v>
      </c>
      <c r="T34" s="5">
        <f>'90 Králíky'!O36</f>
        <v>0</v>
      </c>
      <c r="U34" s="5">
        <f t="shared" si="1"/>
        <v>1475</v>
      </c>
      <c r="V34" s="61">
        <f t="shared" si="2"/>
        <v>21240</v>
      </c>
    </row>
    <row r="35" spans="1:22" x14ac:dyDescent="0.2">
      <c r="A35" s="34" t="s">
        <v>135</v>
      </c>
      <c r="B35" s="2" t="s">
        <v>129</v>
      </c>
      <c r="C35" s="30">
        <v>18</v>
      </c>
      <c r="D35" s="5">
        <f>'41 Chrudim'!T36</f>
        <v>42</v>
      </c>
      <c r="E35" s="5">
        <f>'42 Luže'!M37</f>
        <v>20</v>
      </c>
      <c r="F35" s="5">
        <f>'43 Hlinsko'!P36</f>
        <v>0</v>
      </c>
      <c r="G35" s="5">
        <f>'44 Třemošnice'!X36</f>
        <v>10</v>
      </c>
      <c r="H35" s="5">
        <f>'45 Doubravice provoz'!W36+'45 Doubravice ředitelství'!D36</f>
        <v>0</v>
      </c>
      <c r="I35" s="5">
        <f>'46 Přelouč'!T36</f>
        <v>42</v>
      </c>
      <c r="J35" s="5">
        <f>'47 Holice'!R36</f>
        <v>86</v>
      </c>
      <c r="K35" s="5">
        <f>'81 Běstovice'!W36</f>
        <v>0</v>
      </c>
      <c r="L35" s="5">
        <f>'82 Lanškroun'!S36</f>
        <v>0</v>
      </c>
      <c r="M35" s="5">
        <f>'83 Žamberk'!U36</f>
        <v>0</v>
      </c>
      <c r="N35" s="5">
        <f>'84 Ústí n.Orl.'!R36</f>
        <v>0</v>
      </c>
      <c r="O35" s="5">
        <f>'85 Moravská Třebová'!R36</f>
        <v>0</v>
      </c>
      <c r="P35" s="5">
        <f>'86 Svitavy'!S36</f>
        <v>0</v>
      </c>
      <c r="Q35" s="5">
        <f>'87 Polička'!Q36</f>
        <v>0</v>
      </c>
      <c r="R35" s="5">
        <f>'88 Litomyšl'!U36</f>
        <v>29</v>
      </c>
      <c r="S35" s="5">
        <f>'89 Klášterec n.Orlicí'!H36</f>
        <v>0</v>
      </c>
      <c r="T35" s="5">
        <f>'90 Králíky'!O37</f>
        <v>0</v>
      </c>
      <c r="U35" s="5">
        <f t="shared" si="1"/>
        <v>229</v>
      </c>
      <c r="V35" s="61">
        <f t="shared" si="2"/>
        <v>4122</v>
      </c>
    </row>
    <row r="36" spans="1:22" x14ac:dyDescent="0.2">
      <c r="A36" s="34" t="s">
        <v>136</v>
      </c>
      <c r="B36" s="2" t="s">
        <v>129</v>
      </c>
      <c r="C36" s="30">
        <v>14.4</v>
      </c>
      <c r="D36" s="5">
        <f>'41 Chrudim'!T37</f>
        <v>53</v>
      </c>
      <c r="E36" s="5">
        <f>'42 Luže'!M38</f>
        <v>0</v>
      </c>
      <c r="F36" s="5">
        <f>'43 Hlinsko'!P37</f>
        <v>30</v>
      </c>
      <c r="G36" s="5">
        <f>'44 Třemošnice'!X37</f>
        <v>43</v>
      </c>
      <c r="H36" s="5">
        <f>'45 Doubravice provoz'!W37+'45 Doubravice ředitelství'!D37</f>
        <v>48</v>
      </c>
      <c r="I36" s="5">
        <f>'46 Přelouč'!T37</f>
        <v>33</v>
      </c>
      <c r="J36" s="5">
        <f>'47 Holice'!R37</f>
        <v>18</v>
      </c>
      <c r="K36" s="5">
        <f>'81 Běstovice'!W37</f>
        <v>0</v>
      </c>
      <c r="L36" s="5">
        <f>'82 Lanškroun'!S37</f>
        <v>0</v>
      </c>
      <c r="M36" s="5">
        <f>'83 Žamberk'!U37</f>
        <v>21</v>
      </c>
      <c r="N36" s="5">
        <f>'84 Ústí n.Orl.'!R37</f>
        <v>4</v>
      </c>
      <c r="O36" s="5">
        <f>'85 Moravská Třebová'!R37</f>
        <v>7</v>
      </c>
      <c r="P36" s="5">
        <f>'86 Svitavy'!S37</f>
        <v>32</v>
      </c>
      <c r="Q36" s="5">
        <f>'87 Polička'!Q37</f>
        <v>3</v>
      </c>
      <c r="R36" s="5">
        <f>'88 Litomyšl'!U37</f>
        <v>4</v>
      </c>
      <c r="S36" s="5">
        <f>'89 Klášterec n.Orlicí'!H37</f>
        <v>0</v>
      </c>
      <c r="T36" s="5">
        <f>'90 Králíky'!O38</f>
        <v>0</v>
      </c>
      <c r="U36" s="5">
        <f t="shared" si="1"/>
        <v>296</v>
      </c>
      <c r="V36" s="61">
        <f t="shared" si="2"/>
        <v>4262.4000000000005</v>
      </c>
    </row>
    <row r="37" spans="1:22" x14ac:dyDescent="0.2">
      <c r="A37" s="34" t="s">
        <v>137</v>
      </c>
      <c r="B37" s="2" t="s">
        <v>129</v>
      </c>
      <c r="C37" s="30">
        <v>13.2</v>
      </c>
      <c r="D37" s="5">
        <f>'41 Chrudim'!T38</f>
        <v>820</v>
      </c>
      <c r="E37" s="5">
        <f>'42 Luže'!M39</f>
        <v>410</v>
      </c>
      <c r="F37" s="5">
        <f>'43 Hlinsko'!P38</f>
        <v>331</v>
      </c>
      <c r="G37" s="5">
        <f>'44 Třemošnice'!X38</f>
        <v>389</v>
      </c>
      <c r="H37" s="5">
        <f>'45 Doubravice provoz'!W38+'45 Doubravice ředitelství'!D38</f>
        <v>1321</v>
      </c>
      <c r="I37" s="5">
        <f>'46 Přelouč'!T38</f>
        <v>612</v>
      </c>
      <c r="J37" s="5">
        <f>'47 Holice'!R38</f>
        <v>406</v>
      </c>
      <c r="K37" s="5">
        <f>'81 Běstovice'!W38</f>
        <v>749</v>
      </c>
      <c r="L37" s="5">
        <f>'82 Lanškroun'!S38</f>
        <v>391</v>
      </c>
      <c r="M37" s="5">
        <f>'83 Žamberk'!U38</f>
        <v>405</v>
      </c>
      <c r="N37" s="5">
        <f>'84 Ústí n.Orl.'!R38</f>
        <v>1034</v>
      </c>
      <c r="O37" s="5">
        <f>'85 Moravská Třebová'!R38</f>
        <v>475</v>
      </c>
      <c r="P37" s="5">
        <f>'86 Svitavy'!S38</f>
        <v>310</v>
      </c>
      <c r="Q37" s="5">
        <f>'87 Polička'!Q38</f>
        <v>234</v>
      </c>
      <c r="R37" s="5">
        <f>'88 Litomyšl'!U38</f>
        <v>450</v>
      </c>
      <c r="S37" s="5">
        <f>'89 Klášterec n.Orlicí'!H38</f>
        <v>110</v>
      </c>
      <c r="T37" s="5">
        <f>'90 Králíky'!O39</f>
        <v>224</v>
      </c>
      <c r="U37" s="5">
        <f t="shared" si="1"/>
        <v>8671</v>
      </c>
      <c r="V37" s="61">
        <f t="shared" si="2"/>
        <v>114457.2</v>
      </c>
    </row>
    <row r="38" spans="1:22" x14ac:dyDescent="0.2">
      <c r="A38" s="34" t="s">
        <v>138</v>
      </c>
      <c r="B38" s="2" t="s">
        <v>129</v>
      </c>
      <c r="C38" s="30">
        <v>120</v>
      </c>
      <c r="D38" s="5">
        <f>'41 Chrudim'!T39</f>
        <v>33</v>
      </c>
      <c r="E38" s="5">
        <f>'42 Luže'!M40</f>
        <v>21</v>
      </c>
      <c r="F38" s="5">
        <f>'43 Hlinsko'!P39</f>
        <v>40</v>
      </c>
      <c r="G38" s="5">
        <f>'44 Třemošnice'!X39</f>
        <v>44</v>
      </c>
      <c r="H38" s="5">
        <f>'45 Doubravice provoz'!W39+'45 Doubravice ředitelství'!D39</f>
        <v>62</v>
      </c>
      <c r="I38" s="5">
        <f>'46 Přelouč'!T39</f>
        <v>37</v>
      </c>
      <c r="J38" s="5">
        <f>'47 Holice'!R39</f>
        <v>36</v>
      </c>
      <c r="K38" s="5">
        <f>'81 Běstovice'!W39</f>
        <v>31</v>
      </c>
      <c r="L38" s="5">
        <f>'82 Lanškroun'!S39</f>
        <v>41</v>
      </c>
      <c r="M38" s="5">
        <f>'83 Žamberk'!U39</f>
        <v>20</v>
      </c>
      <c r="N38" s="5">
        <f>'84 Ústí n.Orl.'!R39</f>
        <v>33</v>
      </c>
      <c r="O38" s="5">
        <f>'85 Moravská Třebová'!R39</f>
        <v>31</v>
      </c>
      <c r="P38" s="5">
        <f>'86 Svitavy'!S39</f>
        <v>65</v>
      </c>
      <c r="Q38" s="5">
        <f>'87 Polička'!Q39</f>
        <v>30</v>
      </c>
      <c r="R38" s="5">
        <f>'88 Litomyšl'!U39</f>
        <v>61</v>
      </c>
      <c r="S38" s="5">
        <f>'89 Klášterec n.Orlicí'!H39</f>
        <v>2</v>
      </c>
      <c r="T38" s="5">
        <f>'90 Králíky'!O40</f>
        <v>18</v>
      </c>
      <c r="U38" s="5">
        <f t="shared" si="1"/>
        <v>605</v>
      </c>
      <c r="V38" s="61">
        <f t="shared" si="2"/>
        <v>72600</v>
      </c>
    </row>
    <row r="39" spans="1:22" x14ac:dyDescent="0.2">
      <c r="A39" s="34" t="s">
        <v>139</v>
      </c>
      <c r="B39" s="2" t="s">
        <v>129</v>
      </c>
      <c r="C39" s="30">
        <v>24</v>
      </c>
      <c r="D39" s="5">
        <f>'41 Chrudim'!T40</f>
        <v>179</v>
      </c>
      <c r="E39" s="5">
        <f>'42 Luže'!M41</f>
        <v>0</v>
      </c>
      <c r="F39" s="5">
        <f>'43 Hlinsko'!P40</f>
        <v>121</v>
      </c>
      <c r="G39" s="5">
        <f>'44 Třemošnice'!X40</f>
        <v>122</v>
      </c>
      <c r="H39" s="5">
        <f>'45 Doubravice provoz'!W40+'45 Doubravice ředitelství'!D40</f>
        <v>220</v>
      </c>
      <c r="I39" s="5">
        <f>'46 Přelouč'!T40</f>
        <v>153</v>
      </c>
      <c r="J39" s="5">
        <f>'47 Holice'!R40</f>
        <v>88</v>
      </c>
      <c r="K39" s="5">
        <f>'81 Běstovice'!W40</f>
        <v>0</v>
      </c>
      <c r="L39" s="5">
        <f>'82 Lanškroun'!S40</f>
        <v>21</v>
      </c>
      <c r="M39" s="5">
        <f>'83 Žamberk'!U40</f>
        <v>6</v>
      </c>
      <c r="N39" s="5">
        <f>'84 Ústí n.Orl.'!R40</f>
        <v>6</v>
      </c>
      <c r="O39" s="5">
        <f>'85 Moravská Třebová'!R40</f>
        <v>6</v>
      </c>
      <c r="P39" s="5">
        <f>'86 Svitavy'!S40</f>
        <v>123</v>
      </c>
      <c r="Q39" s="5">
        <f>'87 Polička'!Q40</f>
        <v>54</v>
      </c>
      <c r="R39" s="5">
        <f>'88 Litomyšl'!U40</f>
        <v>115</v>
      </c>
      <c r="S39" s="5">
        <f>'89 Klášterec n.Orlicí'!H40</f>
        <v>0</v>
      </c>
      <c r="T39" s="5">
        <f>'90 Králíky'!O41</f>
        <v>0</v>
      </c>
      <c r="U39" s="5">
        <f t="shared" si="1"/>
        <v>1214</v>
      </c>
      <c r="V39" s="61">
        <f t="shared" si="2"/>
        <v>29136</v>
      </c>
    </row>
    <row r="40" spans="1:22" x14ac:dyDescent="0.2">
      <c r="A40" s="34" t="s">
        <v>140</v>
      </c>
      <c r="B40" s="2" t="s">
        <v>129</v>
      </c>
      <c r="C40" s="30">
        <v>36</v>
      </c>
      <c r="D40" s="5">
        <f>'41 Chrudim'!T41</f>
        <v>51</v>
      </c>
      <c r="E40" s="5">
        <f>'42 Luže'!M42</f>
        <v>28</v>
      </c>
      <c r="F40" s="5">
        <f>'43 Hlinsko'!P41</f>
        <v>64</v>
      </c>
      <c r="G40" s="5">
        <f>'44 Třemošnice'!X41</f>
        <v>48</v>
      </c>
      <c r="H40" s="5">
        <f>'45 Doubravice provoz'!W41+'45 Doubravice ředitelství'!D41</f>
        <v>46</v>
      </c>
      <c r="I40" s="5">
        <f>'46 Přelouč'!T41</f>
        <v>21</v>
      </c>
      <c r="J40" s="5">
        <f>'47 Holice'!R41</f>
        <v>17</v>
      </c>
      <c r="K40" s="5">
        <f>'81 Běstovice'!W41</f>
        <v>48</v>
      </c>
      <c r="L40" s="5">
        <f>'82 Lanškroun'!S41</f>
        <v>34</v>
      </c>
      <c r="M40" s="5">
        <f>'83 Žamberk'!U41</f>
        <v>60</v>
      </c>
      <c r="N40" s="5">
        <f>'84 Ústí n.Orl.'!R41</f>
        <v>57</v>
      </c>
      <c r="O40" s="5">
        <f>'85 Moravská Třebová'!R41</f>
        <v>98</v>
      </c>
      <c r="P40" s="5">
        <f>'86 Svitavy'!S41</f>
        <v>49</v>
      </c>
      <c r="Q40" s="5">
        <f>'87 Polička'!Q41</f>
        <v>64</v>
      </c>
      <c r="R40" s="5">
        <f>'88 Litomyšl'!U41</f>
        <v>46</v>
      </c>
      <c r="S40" s="5">
        <f>'89 Klášterec n.Orlicí'!H41</f>
        <v>0</v>
      </c>
      <c r="T40" s="5">
        <f>'90 Králíky'!O42</f>
        <v>40</v>
      </c>
      <c r="U40" s="5">
        <f t="shared" si="1"/>
        <v>771</v>
      </c>
      <c r="V40" s="61">
        <f t="shared" si="2"/>
        <v>27756</v>
      </c>
    </row>
    <row r="41" spans="1:22" x14ac:dyDescent="0.2">
      <c r="A41" s="34" t="s">
        <v>141</v>
      </c>
      <c r="B41" s="2" t="s">
        <v>129</v>
      </c>
      <c r="C41" s="30">
        <v>48</v>
      </c>
      <c r="D41" s="5">
        <f>'41 Chrudim'!T42</f>
        <v>5</v>
      </c>
      <c r="E41" s="5">
        <f>'42 Luže'!M43</f>
        <v>0</v>
      </c>
      <c r="F41" s="5">
        <f>'43 Hlinsko'!P42</f>
        <v>8</v>
      </c>
      <c r="G41" s="5">
        <f>'44 Třemošnice'!X42</f>
        <v>0</v>
      </c>
      <c r="H41" s="5">
        <f>'45 Doubravice provoz'!W42+'45 Doubravice ředitelství'!D42</f>
        <v>0</v>
      </c>
      <c r="I41" s="5">
        <f>'46 Přelouč'!T42</f>
        <v>0</v>
      </c>
      <c r="J41" s="5">
        <f>'47 Holice'!R42</f>
        <v>0</v>
      </c>
      <c r="K41" s="5">
        <f>'81 Běstovice'!W42</f>
        <v>0</v>
      </c>
      <c r="L41" s="5">
        <f>'82 Lanškroun'!S42</f>
        <v>0</v>
      </c>
      <c r="M41" s="5">
        <f>'83 Žamberk'!U42</f>
        <v>0</v>
      </c>
      <c r="N41" s="5">
        <f>'84 Ústí n.Orl.'!R42</f>
        <v>0</v>
      </c>
      <c r="O41" s="5">
        <f>'85 Moravská Třebová'!R42</f>
        <v>0</v>
      </c>
      <c r="P41" s="5">
        <f>'86 Svitavy'!S42</f>
        <v>0</v>
      </c>
      <c r="Q41" s="5">
        <f>'87 Polička'!Q42</f>
        <v>0</v>
      </c>
      <c r="R41" s="5">
        <f>'88 Litomyšl'!U42</f>
        <v>0</v>
      </c>
      <c r="S41" s="5">
        <f>'89 Klášterec n.Orlicí'!H42</f>
        <v>0</v>
      </c>
      <c r="T41" s="5">
        <f>'90 Králíky'!O43</f>
        <v>0</v>
      </c>
      <c r="U41" s="5">
        <f t="shared" si="1"/>
        <v>13</v>
      </c>
      <c r="V41" s="61">
        <f t="shared" si="2"/>
        <v>624</v>
      </c>
    </row>
    <row r="42" spans="1:22" x14ac:dyDescent="0.2">
      <c r="A42" s="34" t="s">
        <v>142</v>
      </c>
      <c r="B42" s="2" t="s">
        <v>129</v>
      </c>
      <c r="C42" s="30">
        <v>7.2</v>
      </c>
      <c r="D42" s="5">
        <f>'41 Chrudim'!T43</f>
        <v>143</v>
      </c>
      <c r="E42" s="5">
        <f>'42 Luže'!M44</f>
        <v>0</v>
      </c>
      <c r="F42" s="5">
        <f>'43 Hlinsko'!P43</f>
        <v>103</v>
      </c>
      <c r="G42" s="5">
        <f>'44 Třemošnice'!X43</f>
        <v>113</v>
      </c>
      <c r="H42" s="5">
        <f>'45 Doubravice provoz'!W43+'45 Doubravice ředitelství'!D43</f>
        <v>202</v>
      </c>
      <c r="I42" s="5">
        <f>'46 Přelouč'!T43</f>
        <v>175</v>
      </c>
      <c r="J42" s="5">
        <f>'47 Holice'!R43</f>
        <v>78</v>
      </c>
      <c r="K42" s="5">
        <f>'81 Běstovice'!W43</f>
        <v>1</v>
      </c>
      <c r="L42" s="5">
        <f>'82 Lanškroun'!S43</f>
        <v>0</v>
      </c>
      <c r="M42" s="5">
        <f>'83 Žamberk'!U43</f>
        <v>1</v>
      </c>
      <c r="N42" s="5">
        <f>'84 Ústí n.Orl.'!R43</f>
        <v>0</v>
      </c>
      <c r="O42" s="5">
        <f>'85 Moravská Třebová'!R43</f>
        <v>1</v>
      </c>
      <c r="P42" s="5">
        <f>'86 Svitavy'!S43</f>
        <v>88</v>
      </c>
      <c r="Q42" s="5">
        <f>'87 Polička'!Q43</f>
        <v>54</v>
      </c>
      <c r="R42" s="5">
        <f>'88 Litomyšl'!U43</f>
        <v>81</v>
      </c>
      <c r="S42" s="5">
        <f>'89 Klášterec n.Orlicí'!H43</f>
        <v>0</v>
      </c>
      <c r="T42" s="5">
        <f>'90 Králíky'!O44</f>
        <v>0</v>
      </c>
      <c r="U42" s="5">
        <f t="shared" si="1"/>
        <v>1040</v>
      </c>
      <c r="V42" s="61">
        <f t="shared" si="2"/>
        <v>7488</v>
      </c>
    </row>
    <row r="43" spans="1:22" x14ac:dyDescent="0.2">
      <c r="A43" s="34" t="s">
        <v>143</v>
      </c>
      <c r="B43" s="2" t="s">
        <v>103</v>
      </c>
      <c r="C43" s="30">
        <v>36</v>
      </c>
      <c r="D43" s="5">
        <f>'41 Chrudim'!T44</f>
        <v>35</v>
      </c>
      <c r="E43" s="5">
        <f>'42 Luže'!M45</f>
        <v>14</v>
      </c>
      <c r="F43" s="5">
        <f>'43 Hlinsko'!P44</f>
        <v>46</v>
      </c>
      <c r="G43" s="5">
        <f>'44 Třemošnice'!X44</f>
        <v>19</v>
      </c>
      <c r="H43" s="5">
        <f>'45 Doubravice provoz'!W44+'45 Doubravice ředitelství'!D44</f>
        <v>57</v>
      </c>
      <c r="I43" s="5">
        <f>'46 Přelouč'!T44</f>
        <v>31</v>
      </c>
      <c r="J43" s="5">
        <f>'47 Holice'!R44</f>
        <v>18</v>
      </c>
      <c r="K43" s="5">
        <f>'81 Běstovice'!W44</f>
        <v>34</v>
      </c>
      <c r="L43" s="5">
        <f>'82 Lanškroun'!S44</f>
        <v>26</v>
      </c>
      <c r="M43" s="5">
        <f>'83 Žamberk'!U44</f>
        <v>26</v>
      </c>
      <c r="N43" s="5">
        <f>'84 Ústí n.Orl.'!R44</f>
        <v>28</v>
      </c>
      <c r="O43" s="5">
        <f>'85 Moravská Třebová'!R44</f>
        <v>12</v>
      </c>
      <c r="P43" s="5">
        <f>'86 Svitavy'!S44</f>
        <v>20</v>
      </c>
      <c r="Q43" s="5">
        <f>'87 Polička'!Q44</f>
        <v>2</v>
      </c>
      <c r="R43" s="5">
        <f>'88 Litomyšl'!U44</f>
        <v>17</v>
      </c>
      <c r="S43" s="5">
        <f>'89 Klášterec n.Orlicí'!H44</f>
        <v>10</v>
      </c>
      <c r="T43" s="5">
        <f>'90 Králíky'!O45</f>
        <v>14</v>
      </c>
      <c r="U43" s="5">
        <f t="shared" si="1"/>
        <v>409</v>
      </c>
      <c r="V43" s="61">
        <f t="shared" si="2"/>
        <v>14724</v>
      </c>
    </row>
    <row r="44" spans="1:22" x14ac:dyDescent="0.2">
      <c r="A44" s="34" t="s">
        <v>144</v>
      </c>
      <c r="B44" s="2" t="s">
        <v>103</v>
      </c>
      <c r="C44" s="30">
        <v>30</v>
      </c>
      <c r="D44" s="5">
        <f>'41 Chrudim'!T45</f>
        <v>74</v>
      </c>
      <c r="E44" s="5">
        <f>'42 Luže'!M46</f>
        <v>26</v>
      </c>
      <c r="F44" s="5">
        <f>'43 Hlinsko'!P45</f>
        <v>58</v>
      </c>
      <c r="G44" s="5">
        <f>'44 Třemošnice'!X45</f>
        <v>49</v>
      </c>
      <c r="H44" s="5">
        <f>'45 Doubravice provoz'!W45+'45 Doubravice ředitelství'!D45</f>
        <v>29</v>
      </c>
      <c r="I44" s="5">
        <f>'46 Přelouč'!T45</f>
        <v>33</v>
      </c>
      <c r="J44" s="5">
        <f>'47 Holice'!R45</f>
        <v>23</v>
      </c>
      <c r="K44" s="5">
        <f>'81 Běstovice'!W45</f>
        <v>93</v>
      </c>
      <c r="L44" s="5">
        <f>'82 Lanškroun'!S45</f>
        <v>51</v>
      </c>
      <c r="M44" s="5">
        <f>'83 Žamberk'!U45</f>
        <v>4</v>
      </c>
      <c r="N44" s="5">
        <f>'84 Ústí n.Orl.'!R45</f>
        <v>96</v>
      </c>
      <c r="O44" s="5">
        <f>'85 Moravská Třebová'!R45</f>
        <v>23</v>
      </c>
      <c r="P44" s="5">
        <f>'86 Svitavy'!S45</f>
        <v>34</v>
      </c>
      <c r="Q44" s="5">
        <f>'87 Polička'!Q45</f>
        <v>5</v>
      </c>
      <c r="R44" s="5">
        <f>'88 Litomyšl'!U45</f>
        <v>42</v>
      </c>
      <c r="S44" s="5">
        <f>'89 Klášterec n.Orlicí'!H45</f>
        <v>5</v>
      </c>
      <c r="T44" s="5">
        <f>'90 Králíky'!O46</f>
        <v>3</v>
      </c>
      <c r="U44" s="5">
        <f t="shared" si="1"/>
        <v>648</v>
      </c>
      <c r="V44" s="61">
        <f t="shared" si="2"/>
        <v>19440</v>
      </c>
    </row>
    <row r="45" spans="1:22" x14ac:dyDescent="0.2">
      <c r="A45" s="34" t="s">
        <v>145</v>
      </c>
      <c r="B45" s="2" t="s">
        <v>103</v>
      </c>
      <c r="C45" s="30">
        <v>36</v>
      </c>
      <c r="D45" s="5">
        <f>'41 Chrudim'!T46</f>
        <v>4</v>
      </c>
      <c r="E45" s="5">
        <f>'42 Luže'!M47</f>
        <v>0</v>
      </c>
      <c r="F45" s="5">
        <f>'43 Hlinsko'!P46</f>
        <v>13</v>
      </c>
      <c r="G45" s="5">
        <f>'44 Třemošnice'!X46</f>
        <v>5</v>
      </c>
      <c r="H45" s="5">
        <f>'45 Doubravice provoz'!W46+'45 Doubravice ředitelství'!D46</f>
        <v>8</v>
      </c>
      <c r="I45" s="5">
        <f>'46 Přelouč'!T46</f>
        <v>12</v>
      </c>
      <c r="J45" s="5">
        <f>'47 Holice'!R46</f>
        <v>8</v>
      </c>
      <c r="K45" s="5">
        <f>'81 Běstovice'!W46</f>
        <v>4</v>
      </c>
      <c r="L45" s="5">
        <f>'82 Lanškroun'!S46</f>
        <v>1</v>
      </c>
      <c r="M45" s="5">
        <f>'83 Žamberk'!U46</f>
        <v>0</v>
      </c>
      <c r="N45" s="5">
        <f>'84 Ústí n.Orl.'!R46</f>
        <v>1</v>
      </c>
      <c r="O45" s="5">
        <f>'85 Moravská Třebová'!R46</f>
        <v>1</v>
      </c>
      <c r="P45" s="5">
        <f>'86 Svitavy'!S46</f>
        <v>2</v>
      </c>
      <c r="Q45" s="5">
        <f>'87 Polička'!Q46</f>
        <v>2</v>
      </c>
      <c r="R45" s="5">
        <f>'88 Litomyšl'!U46</f>
        <v>5</v>
      </c>
      <c r="S45" s="5">
        <f>'89 Klášterec n.Orlicí'!H46</f>
        <v>0</v>
      </c>
      <c r="T45" s="5">
        <f>'90 Králíky'!O47</f>
        <v>0</v>
      </c>
      <c r="U45" s="5">
        <f t="shared" si="1"/>
        <v>66</v>
      </c>
      <c r="V45" s="61">
        <f t="shared" si="2"/>
        <v>2376</v>
      </c>
    </row>
    <row r="46" spans="1:22" x14ac:dyDescent="0.2">
      <c r="A46" s="34" t="s">
        <v>146</v>
      </c>
      <c r="B46" s="2" t="s">
        <v>103</v>
      </c>
      <c r="C46" s="30">
        <v>48</v>
      </c>
      <c r="D46" s="5">
        <f>'41 Chrudim'!T47</f>
        <v>33</v>
      </c>
      <c r="E46" s="5">
        <f>'42 Luže'!M48</f>
        <v>9</v>
      </c>
      <c r="F46" s="5">
        <f>'43 Hlinsko'!P47</f>
        <v>20</v>
      </c>
      <c r="G46" s="5">
        <f>'44 Třemošnice'!X47</f>
        <v>29</v>
      </c>
      <c r="H46" s="5">
        <f>'45 Doubravice provoz'!W47+'45 Doubravice ředitelství'!D47</f>
        <v>50</v>
      </c>
      <c r="I46" s="5">
        <f>'46 Přelouč'!T47</f>
        <v>18</v>
      </c>
      <c r="J46" s="5">
        <f>'47 Holice'!R47</f>
        <v>25</v>
      </c>
      <c r="K46" s="5">
        <f>'81 Běstovice'!W47</f>
        <v>15</v>
      </c>
      <c r="L46" s="5">
        <f>'82 Lanškroun'!S47</f>
        <v>20</v>
      </c>
      <c r="M46" s="5">
        <f>'83 Žamberk'!U47</f>
        <v>27</v>
      </c>
      <c r="N46" s="5">
        <f>'84 Ústí n.Orl.'!R47</f>
        <v>31</v>
      </c>
      <c r="O46" s="5">
        <f>'85 Moravská Třebová'!R47</f>
        <v>14</v>
      </c>
      <c r="P46" s="5">
        <f>'86 Svitavy'!S47</f>
        <v>28</v>
      </c>
      <c r="Q46" s="5">
        <f>'87 Polička'!Q47</f>
        <v>13</v>
      </c>
      <c r="R46" s="5">
        <f>'88 Litomyšl'!U47</f>
        <v>21</v>
      </c>
      <c r="S46" s="5">
        <f>'89 Klášterec n.Orlicí'!H47</f>
        <v>3</v>
      </c>
      <c r="T46" s="5">
        <f>'90 Králíky'!O48</f>
        <v>13</v>
      </c>
      <c r="U46" s="5">
        <f t="shared" si="1"/>
        <v>369</v>
      </c>
      <c r="V46" s="61">
        <f t="shared" si="2"/>
        <v>17712</v>
      </c>
    </row>
    <row r="47" spans="1:22" x14ac:dyDescent="0.2">
      <c r="A47" s="34" t="s">
        <v>147</v>
      </c>
      <c r="B47" s="2" t="s">
        <v>103</v>
      </c>
      <c r="C47" s="30">
        <v>66</v>
      </c>
      <c r="D47" s="5">
        <f>'41 Chrudim'!T48</f>
        <v>0</v>
      </c>
      <c r="E47" s="5">
        <f>'42 Luže'!M49</f>
        <v>0</v>
      </c>
      <c r="F47" s="5">
        <f>'43 Hlinsko'!P48</f>
        <v>0</v>
      </c>
      <c r="G47" s="5">
        <f>'44 Třemošnice'!X48</f>
        <v>0</v>
      </c>
      <c r="H47" s="5">
        <f>'45 Doubravice provoz'!W48+'45 Doubravice ředitelství'!D48</f>
        <v>0</v>
      </c>
      <c r="I47" s="5">
        <f>'46 Přelouč'!T48</f>
        <v>0</v>
      </c>
      <c r="J47" s="5">
        <f>'47 Holice'!R48</f>
        <v>1</v>
      </c>
      <c r="K47" s="5">
        <f>'81 Běstovice'!W48</f>
        <v>0</v>
      </c>
      <c r="L47" s="5">
        <f>'82 Lanškroun'!S48</f>
        <v>2</v>
      </c>
      <c r="M47" s="5">
        <f>'83 Žamberk'!U48</f>
        <v>0</v>
      </c>
      <c r="N47" s="5">
        <f>'84 Ústí n.Orl.'!R48</f>
        <v>0</v>
      </c>
      <c r="O47" s="5">
        <f>'85 Moravská Třebová'!R48</f>
        <v>0</v>
      </c>
      <c r="P47" s="5">
        <f>'86 Svitavy'!S48</f>
        <v>0</v>
      </c>
      <c r="Q47" s="5">
        <f>'87 Polička'!Q48</f>
        <v>0</v>
      </c>
      <c r="R47" s="5">
        <f>'88 Litomyšl'!U48</f>
        <v>0</v>
      </c>
      <c r="S47" s="5">
        <f>'89 Klášterec n.Orlicí'!H48</f>
        <v>0</v>
      </c>
      <c r="T47" s="5">
        <f>'90 Králíky'!O49</f>
        <v>0</v>
      </c>
      <c r="U47" s="5">
        <f t="shared" si="1"/>
        <v>3</v>
      </c>
      <c r="V47" s="61">
        <f t="shared" si="2"/>
        <v>198</v>
      </c>
    </row>
    <row r="48" spans="1:22" x14ac:dyDescent="0.2">
      <c r="A48" s="34" t="s">
        <v>148</v>
      </c>
      <c r="B48" s="2" t="s">
        <v>103</v>
      </c>
      <c r="C48" s="30">
        <v>54</v>
      </c>
      <c r="D48" s="5">
        <f>'41 Chrudim'!T49</f>
        <v>1</v>
      </c>
      <c r="E48" s="5">
        <f>'42 Luže'!M50</f>
        <v>11</v>
      </c>
      <c r="F48" s="5">
        <f>'43 Hlinsko'!P49</f>
        <v>2</v>
      </c>
      <c r="G48" s="5">
        <f>'44 Třemošnice'!X49</f>
        <v>4</v>
      </c>
      <c r="H48" s="5">
        <f>'45 Doubravice provoz'!W49+'45 Doubravice ředitelství'!D49</f>
        <v>1</v>
      </c>
      <c r="I48" s="5">
        <f>'46 Přelouč'!T49</f>
        <v>12</v>
      </c>
      <c r="J48" s="5">
        <f>'47 Holice'!R49</f>
        <v>1</v>
      </c>
      <c r="K48" s="5">
        <f>'81 Běstovice'!W49</f>
        <v>12</v>
      </c>
      <c r="L48" s="5">
        <f>'82 Lanškroun'!S49</f>
        <v>0</v>
      </c>
      <c r="M48" s="5">
        <f>'83 Žamberk'!U49</f>
        <v>11</v>
      </c>
      <c r="N48" s="5">
        <f>'84 Ústí n.Orl.'!R49</f>
        <v>0</v>
      </c>
      <c r="O48" s="5">
        <f>'85 Moravská Třebová'!R49</f>
        <v>5</v>
      </c>
      <c r="P48" s="5">
        <f>'86 Svitavy'!S49</f>
        <v>11</v>
      </c>
      <c r="Q48" s="5">
        <f>'87 Polička'!Q49</f>
        <v>6</v>
      </c>
      <c r="R48" s="5">
        <f>'88 Litomyšl'!U49</f>
        <v>4</v>
      </c>
      <c r="S48" s="5">
        <f>'89 Klášterec n.Orlicí'!H49</f>
        <v>6</v>
      </c>
      <c r="T48" s="5">
        <f>'90 Králíky'!O50</f>
        <v>4</v>
      </c>
      <c r="U48" s="5">
        <f t="shared" si="1"/>
        <v>91</v>
      </c>
      <c r="V48" s="61">
        <f t="shared" si="2"/>
        <v>4914</v>
      </c>
    </row>
    <row r="49" spans="1:22" x14ac:dyDescent="0.2">
      <c r="A49" s="34" t="s">
        <v>149</v>
      </c>
      <c r="B49" s="2" t="s">
        <v>103</v>
      </c>
      <c r="C49" s="30">
        <v>78</v>
      </c>
      <c r="D49" s="5">
        <f>'41 Chrudim'!T50</f>
        <v>0</v>
      </c>
      <c r="E49" s="5">
        <f>'42 Luže'!M51</f>
        <v>0</v>
      </c>
      <c r="F49" s="5">
        <f>'43 Hlinsko'!P50</f>
        <v>0</v>
      </c>
      <c r="G49" s="5">
        <f>'44 Třemošnice'!X50</f>
        <v>2</v>
      </c>
      <c r="H49" s="5">
        <f>'45 Doubravice provoz'!W50+'45 Doubravice ředitelství'!D50</f>
        <v>0</v>
      </c>
      <c r="I49" s="5">
        <f>'46 Přelouč'!T50</f>
        <v>0</v>
      </c>
      <c r="J49" s="5">
        <f>'47 Holice'!R50</f>
        <v>0</v>
      </c>
      <c r="K49" s="5">
        <f>'81 Běstovice'!W50</f>
        <v>0</v>
      </c>
      <c r="L49" s="5">
        <f>'82 Lanškroun'!S50</f>
        <v>3</v>
      </c>
      <c r="M49" s="5">
        <f>'83 Žamberk'!U50</f>
        <v>0</v>
      </c>
      <c r="N49" s="5">
        <f>'84 Ústí n.Orl.'!R50</f>
        <v>0</v>
      </c>
      <c r="O49" s="5">
        <f>'85 Moravská Třebová'!R50</f>
        <v>0</v>
      </c>
      <c r="P49" s="5">
        <f>'86 Svitavy'!S50</f>
        <v>0</v>
      </c>
      <c r="Q49" s="5">
        <f>'87 Polička'!Q50</f>
        <v>0</v>
      </c>
      <c r="R49" s="5">
        <f>'88 Litomyšl'!U50</f>
        <v>1</v>
      </c>
      <c r="S49" s="5">
        <f>'89 Klášterec n.Orlicí'!H50</f>
        <v>0</v>
      </c>
      <c r="T49" s="5">
        <f>'90 Králíky'!O51</f>
        <v>0</v>
      </c>
      <c r="U49" s="5">
        <f t="shared" si="1"/>
        <v>6</v>
      </c>
      <c r="V49" s="61">
        <f t="shared" si="2"/>
        <v>468</v>
      </c>
    </row>
    <row r="50" spans="1:22" x14ac:dyDescent="0.2">
      <c r="A50" s="34" t="s">
        <v>150</v>
      </c>
      <c r="B50" s="2" t="s">
        <v>103</v>
      </c>
      <c r="C50" s="30">
        <v>24</v>
      </c>
      <c r="D50" s="5">
        <f>'41 Chrudim'!T51</f>
        <v>143</v>
      </c>
      <c r="E50" s="5">
        <f>'42 Luže'!M52</f>
        <v>5</v>
      </c>
      <c r="F50" s="5">
        <f>'43 Hlinsko'!P51</f>
        <v>45</v>
      </c>
      <c r="G50" s="5">
        <f>'44 Třemošnice'!X51</f>
        <v>121</v>
      </c>
      <c r="H50" s="5">
        <f>'45 Doubravice provoz'!W51+'45 Doubravice ředitelství'!D51</f>
        <v>117</v>
      </c>
      <c r="I50" s="5">
        <f>'46 Přelouč'!T51</f>
        <v>113</v>
      </c>
      <c r="J50" s="5">
        <f>'47 Holice'!R51</f>
        <v>76</v>
      </c>
      <c r="K50" s="5">
        <f>'81 Běstovice'!W51</f>
        <v>30</v>
      </c>
      <c r="L50" s="5">
        <f>'82 Lanškroun'!S51</f>
        <v>26</v>
      </c>
      <c r="M50" s="5">
        <f>'83 Žamberk'!U51</f>
        <v>14</v>
      </c>
      <c r="N50" s="5">
        <f>'84 Ústí n.Orl.'!R51</f>
        <v>20</v>
      </c>
      <c r="O50" s="5">
        <f>'85 Moravská Třebová'!R51</f>
        <v>9</v>
      </c>
      <c r="P50" s="5">
        <f>'86 Svitavy'!S51</f>
        <v>78</v>
      </c>
      <c r="Q50" s="5">
        <f>'87 Polička'!Q51</f>
        <v>54</v>
      </c>
      <c r="R50" s="5">
        <f>'88 Litomyšl'!U51</f>
        <v>96</v>
      </c>
      <c r="S50" s="5">
        <f>'89 Klášterec n.Orlicí'!H51</f>
        <v>11</v>
      </c>
      <c r="T50" s="5">
        <f>'90 Králíky'!O52</f>
        <v>0</v>
      </c>
      <c r="U50" s="5">
        <f t="shared" si="1"/>
        <v>958</v>
      </c>
      <c r="V50" s="61">
        <f t="shared" si="2"/>
        <v>22992</v>
      </c>
    </row>
    <row r="51" spans="1:22" x14ac:dyDescent="0.2">
      <c r="A51" s="34" t="s">
        <v>151</v>
      </c>
      <c r="B51" s="2" t="s">
        <v>103</v>
      </c>
      <c r="C51" s="30">
        <v>72</v>
      </c>
      <c r="D51" s="5">
        <f>'41 Chrudim'!T52</f>
        <v>3</v>
      </c>
      <c r="E51" s="5">
        <f>'42 Luže'!M53</f>
        <v>0</v>
      </c>
      <c r="F51" s="5">
        <f>'43 Hlinsko'!P52</f>
        <v>3</v>
      </c>
      <c r="G51" s="5">
        <f>'44 Třemošnice'!X52</f>
        <v>3</v>
      </c>
      <c r="H51" s="5">
        <f>'45 Doubravice provoz'!W52+'45 Doubravice ředitelství'!D52</f>
        <v>3</v>
      </c>
      <c r="I51" s="5">
        <f>'46 Přelouč'!T52</f>
        <v>3</v>
      </c>
      <c r="J51" s="5">
        <f>'47 Holice'!R52</f>
        <v>3</v>
      </c>
      <c r="K51" s="5">
        <f>'81 Běstovice'!W52</f>
        <v>2</v>
      </c>
      <c r="L51" s="5">
        <f>'82 Lanškroun'!S52</f>
        <v>0</v>
      </c>
      <c r="M51" s="5">
        <f>'83 Žamberk'!U52</f>
        <v>0</v>
      </c>
      <c r="N51" s="5">
        <f>'84 Ústí n.Orl.'!R52</f>
        <v>0</v>
      </c>
      <c r="O51" s="5">
        <f>'85 Moravská Třebová'!R52</f>
        <v>0</v>
      </c>
      <c r="P51" s="5">
        <f>'86 Svitavy'!S52</f>
        <v>4</v>
      </c>
      <c r="Q51" s="5">
        <f>'87 Polička'!Q52</f>
        <v>3</v>
      </c>
      <c r="R51" s="5">
        <f>'88 Litomyšl'!U52</f>
        <v>4</v>
      </c>
      <c r="S51" s="5">
        <f>'89 Klášterec n.Orlicí'!H52</f>
        <v>0</v>
      </c>
      <c r="T51" s="5">
        <f>'90 Králíky'!O53</f>
        <v>0</v>
      </c>
      <c r="U51" s="5">
        <f t="shared" si="1"/>
        <v>31</v>
      </c>
      <c r="V51" s="61">
        <f t="shared" si="2"/>
        <v>2232</v>
      </c>
    </row>
    <row r="52" spans="1:22" x14ac:dyDescent="0.2">
      <c r="A52" s="34" t="s">
        <v>152</v>
      </c>
      <c r="B52" s="2" t="s">
        <v>103</v>
      </c>
      <c r="C52" s="30">
        <v>42</v>
      </c>
      <c r="D52" s="5">
        <f>'41 Chrudim'!T53</f>
        <v>69</v>
      </c>
      <c r="E52" s="5">
        <f>'42 Luže'!M54</f>
        <v>0</v>
      </c>
      <c r="F52" s="5">
        <f>'43 Hlinsko'!P53</f>
        <v>80</v>
      </c>
      <c r="G52" s="5">
        <f>'44 Třemošnice'!X53</f>
        <v>49</v>
      </c>
      <c r="H52" s="5">
        <f>'45 Doubravice provoz'!W53+'45 Doubravice ředitelství'!D53</f>
        <v>62</v>
      </c>
      <c r="I52" s="5">
        <f>'46 Přelouč'!T53</f>
        <v>44</v>
      </c>
      <c r="J52" s="5">
        <f>'47 Holice'!R53</f>
        <v>174</v>
      </c>
      <c r="K52" s="5">
        <f>'81 Běstovice'!W53</f>
        <v>0</v>
      </c>
      <c r="L52" s="5">
        <f>'82 Lanškroun'!S53</f>
        <v>0</v>
      </c>
      <c r="M52" s="5">
        <f>'83 Žamberk'!U53</f>
        <v>0</v>
      </c>
      <c r="N52" s="5">
        <f>'84 Ústí n.Orl.'!R53</f>
        <v>0</v>
      </c>
      <c r="O52" s="5">
        <f>'85 Moravská Třebová'!R53</f>
        <v>2</v>
      </c>
      <c r="P52" s="5">
        <f>'86 Svitavy'!S53</f>
        <v>121</v>
      </c>
      <c r="Q52" s="5">
        <f>'87 Polička'!Q53</f>
        <v>32</v>
      </c>
      <c r="R52" s="5">
        <f>'88 Litomyšl'!U53</f>
        <v>157</v>
      </c>
      <c r="S52" s="5">
        <f>'89 Klášterec n.Orlicí'!H53</f>
        <v>0</v>
      </c>
      <c r="T52" s="5">
        <f>'90 Králíky'!O54</f>
        <v>0</v>
      </c>
      <c r="U52" s="5">
        <f>SUM(D52:T52)</f>
        <v>790</v>
      </c>
      <c r="V52" s="61">
        <f t="shared" si="2"/>
        <v>33180</v>
      </c>
    </row>
    <row r="53" spans="1:22" x14ac:dyDescent="0.2">
      <c r="A53" s="34" t="s">
        <v>153</v>
      </c>
      <c r="B53" s="2" t="s">
        <v>103</v>
      </c>
      <c r="C53" s="30">
        <v>36</v>
      </c>
      <c r="D53" s="5">
        <f>'41 Chrudim'!T54</f>
        <v>44</v>
      </c>
      <c r="E53" s="5">
        <f>'42 Luže'!M55</f>
        <v>19</v>
      </c>
      <c r="F53" s="5">
        <f>'43 Hlinsko'!P54</f>
        <v>46</v>
      </c>
      <c r="G53" s="5">
        <f>'44 Třemošnice'!X54</f>
        <v>51</v>
      </c>
      <c r="H53" s="5">
        <f>'45 Doubravice provoz'!W54+'45 Doubravice ředitelství'!D54</f>
        <v>49</v>
      </c>
      <c r="I53" s="5">
        <f>'46 Přelouč'!T54</f>
        <v>37</v>
      </c>
      <c r="J53" s="5">
        <f>'47 Holice'!R54</f>
        <v>35</v>
      </c>
      <c r="K53" s="5">
        <f>'81 Běstovice'!W54</f>
        <v>28</v>
      </c>
      <c r="L53" s="5">
        <f>'82 Lanškroun'!S54</f>
        <v>12</v>
      </c>
      <c r="M53" s="5">
        <f>'83 Žamberk'!U54</f>
        <v>32</v>
      </c>
      <c r="N53" s="5">
        <f>'84 Ústí n.Orl.'!R54</f>
        <v>28</v>
      </c>
      <c r="O53" s="5">
        <f>'85 Moravská Třebová'!R54</f>
        <v>23</v>
      </c>
      <c r="P53" s="5">
        <f>'86 Svitavy'!S54</f>
        <v>36</v>
      </c>
      <c r="Q53" s="5">
        <f>'87 Polička'!Q54</f>
        <v>31</v>
      </c>
      <c r="R53" s="5">
        <f>'88 Litomyšl'!U54</f>
        <v>34</v>
      </c>
      <c r="S53" s="5">
        <f>'89 Klášterec n.Orlicí'!H54</f>
        <v>1</v>
      </c>
      <c r="T53" s="5">
        <f>'90 Králíky'!O55</f>
        <v>20</v>
      </c>
      <c r="U53" s="5">
        <f t="shared" si="1"/>
        <v>526</v>
      </c>
      <c r="V53" s="61">
        <f t="shared" si="2"/>
        <v>18936</v>
      </c>
    </row>
    <row r="54" spans="1:22" x14ac:dyDescent="0.2">
      <c r="A54" s="34" t="s">
        <v>154</v>
      </c>
      <c r="B54" s="2" t="s">
        <v>103</v>
      </c>
      <c r="C54" s="30">
        <v>192</v>
      </c>
      <c r="D54" s="5">
        <f>'41 Chrudim'!T55</f>
        <v>0</v>
      </c>
      <c r="E54" s="5">
        <f>'42 Luže'!M56</f>
        <v>0</v>
      </c>
      <c r="F54" s="5">
        <f>'43 Hlinsko'!P55</f>
        <v>0</v>
      </c>
      <c r="G54" s="5">
        <f>'44 Třemošnice'!X55</f>
        <v>3</v>
      </c>
      <c r="H54" s="5">
        <f>'45 Doubravice provoz'!W55+'45 Doubravice ředitelství'!D55</f>
        <v>2</v>
      </c>
      <c r="I54" s="5">
        <f>'46 Přelouč'!T55</f>
        <v>9</v>
      </c>
      <c r="J54" s="5">
        <f>'47 Holice'!R55</f>
        <v>0</v>
      </c>
      <c r="K54" s="5">
        <f>'81 Běstovice'!W55</f>
        <v>1</v>
      </c>
      <c r="L54" s="5">
        <f>'82 Lanškroun'!S55</f>
        <v>1</v>
      </c>
      <c r="M54" s="5">
        <f>'83 Žamberk'!U55</f>
        <v>0</v>
      </c>
      <c r="N54" s="5">
        <f>'84 Ústí n.Orl.'!R55</f>
        <v>0</v>
      </c>
      <c r="O54" s="5">
        <f>'85 Moravská Třebová'!R55</f>
        <v>0</v>
      </c>
      <c r="P54" s="5">
        <f>'86 Svitavy'!S55</f>
        <v>10</v>
      </c>
      <c r="Q54" s="5">
        <f>'87 Polička'!Q55</f>
        <v>6</v>
      </c>
      <c r="R54" s="5">
        <f>'88 Litomyšl'!U55</f>
        <v>3</v>
      </c>
      <c r="S54" s="5">
        <f>'89 Klášterec n.Orlicí'!H55</f>
        <v>0</v>
      </c>
      <c r="T54" s="5">
        <f>'90 Králíky'!O56</f>
        <v>1</v>
      </c>
      <c r="U54" s="5">
        <f t="shared" si="1"/>
        <v>36</v>
      </c>
      <c r="V54" s="61">
        <f t="shared" si="2"/>
        <v>6912</v>
      </c>
    </row>
    <row r="55" spans="1:22" x14ac:dyDescent="0.2">
      <c r="A55" s="34" t="s">
        <v>155</v>
      </c>
      <c r="B55" s="2" t="s">
        <v>103</v>
      </c>
      <c r="C55" s="30">
        <v>48</v>
      </c>
      <c r="D55" s="5">
        <f>'41 Chrudim'!T56</f>
        <v>5</v>
      </c>
      <c r="E55" s="5">
        <f>'42 Luže'!M57</f>
        <v>0</v>
      </c>
      <c r="F55" s="5">
        <f>'43 Hlinsko'!P56</f>
        <v>6</v>
      </c>
      <c r="G55" s="5">
        <f>'44 Třemošnice'!X56</f>
        <v>2</v>
      </c>
      <c r="H55" s="5">
        <f>'45 Doubravice provoz'!W56+'45 Doubravice ředitelství'!D56</f>
        <v>3</v>
      </c>
      <c r="I55" s="5">
        <f>'46 Přelouč'!T56</f>
        <v>0</v>
      </c>
      <c r="J55" s="5">
        <f>'47 Holice'!R56</f>
        <v>0</v>
      </c>
      <c r="K55" s="5">
        <f>'81 Běstovice'!W56</f>
        <v>0</v>
      </c>
      <c r="L55" s="5">
        <f>'82 Lanškroun'!S56</f>
        <v>0</v>
      </c>
      <c r="M55" s="5">
        <f>'83 Žamberk'!U56</f>
        <v>0</v>
      </c>
      <c r="N55" s="5">
        <f>'84 Ústí n.Orl.'!R56</f>
        <v>0</v>
      </c>
      <c r="O55" s="5">
        <f>'85 Moravská Třebová'!R56</f>
        <v>0</v>
      </c>
      <c r="P55" s="5">
        <f>'86 Svitavy'!S56</f>
        <v>1</v>
      </c>
      <c r="Q55" s="5">
        <f>'87 Polička'!Q56</f>
        <v>1</v>
      </c>
      <c r="R55" s="5">
        <f>'88 Litomyšl'!U56</f>
        <v>2</v>
      </c>
      <c r="S55" s="5">
        <f>'89 Klášterec n.Orlicí'!H56</f>
        <v>0</v>
      </c>
      <c r="T55" s="5">
        <f>'90 Králíky'!O57</f>
        <v>0</v>
      </c>
      <c r="U55" s="5">
        <f t="shared" si="1"/>
        <v>20</v>
      </c>
      <c r="V55" s="61">
        <f t="shared" si="2"/>
        <v>960</v>
      </c>
    </row>
    <row r="56" spans="1:22" ht="25.5" x14ac:dyDescent="0.2">
      <c r="A56" s="68" t="s">
        <v>156</v>
      </c>
      <c r="B56" s="2" t="s">
        <v>103</v>
      </c>
      <c r="C56" s="30">
        <v>48</v>
      </c>
      <c r="D56" s="5">
        <f>'41 Chrudim'!T57</f>
        <v>53</v>
      </c>
      <c r="E56" s="5">
        <f>'42 Luže'!M58</f>
        <v>0</v>
      </c>
      <c r="F56" s="5">
        <f>'43 Hlinsko'!P57</f>
        <v>112</v>
      </c>
      <c r="G56" s="5">
        <f>'44 Třemošnice'!X57</f>
        <v>117</v>
      </c>
      <c r="H56" s="5">
        <f>'45 Doubravice provoz'!W57+'45 Doubravice ředitelství'!D57</f>
        <v>91</v>
      </c>
      <c r="I56" s="5">
        <f>'46 Přelouč'!T57</f>
        <v>96</v>
      </c>
      <c r="J56" s="5">
        <f>'47 Holice'!R57</f>
        <v>48</v>
      </c>
      <c r="K56" s="5">
        <f>'81 Běstovice'!W57</f>
        <v>0</v>
      </c>
      <c r="L56" s="5">
        <f>'82 Lanškroun'!S57</f>
        <v>4</v>
      </c>
      <c r="M56" s="5">
        <f>'83 Žamberk'!U57</f>
        <v>4</v>
      </c>
      <c r="N56" s="5">
        <f>'84 Ústí n.Orl.'!R57</f>
        <v>22</v>
      </c>
      <c r="O56" s="5">
        <f>'85 Moravská Třebová'!R57</f>
        <v>0</v>
      </c>
      <c r="P56" s="5">
        <f>'86 Svitavy'!S57</f>
        <v>69</v>
      </c>
      <c r="Q56" s="5">
        <f>'87 Polička'!Q57</f>
        <v>27</v>
      </c>
      <c r="R56" s="5">
        <f>'88 Litomyšl'!U57</f>
        <v>66</v>
      </c>
      <c r="S56" s="5">
        <f>'89 Klášterec n.Orlicí'!H57</f>
        <v>1</v>
      </c>
      <c r="T56" s="5">
        <f>'90 Králíky'!O58</f>
        <v>0</v>
      </c>
      <c r="U56" s="5">
        <f t="shared" si="1"/>
        <v>710</v>
      </c>
      <c r="V56" s="61">
        <f t="shared" si="2"/>
        <v>34080</v>
      </c>
    </row>
    <row r="57" spans="1:22" x14ac:dyDescent="0.2">
      <c r="A57" s="93" t="s">
        <v>157</v>
      </c>
      <c r="B57" s="2"/>
      <c r="C57" s="2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61"/>
    </row>
    <row r="58" spans="1:22" x14ac:dyDescent="0.2">
      <c r="A58" s="34" t="s">
        <v>158</v>
      </c>
      <c r="B58" s="2" t="s">
        <v>103</v>
      </c>
      <c r="C58" s="30">
        <v>100</v>
      </c>
      <c r="D58" s="5">
        <f>'41 Chrudim'!T58</f>
        <v>35</v>
      </c>
      <c r="E58" s="5">
        <f>'42 Luže'!M59</f>
        <v>18</v>
      </c>
      <c r="F58" s="5">
        <f>'43 Hlinsko'!P58</f>
        <v>29</v>
      </c>
      <c r="G58" s="5">
        <f>'44 Třemošnice'!X58</f>
        <v>32</v>
      </c>
      <c r="H58" s="5">
        <f>'45 Doubravice provoz'!W58+'45 Doubravice ředitelství'!D58</f>
        <v>45</v>
      </c>
      <c r="I58" s="5">
        <f>'46 Přelouč'!T58</f>
        <v>24</v>
      </c>
      <c r="J58" s="5">
        <f>'47 Holice'!R58</f>
        <v>14</v>
      </c>
      <c r="K58" s="5">
        <f>'81 Běstovice'!W58</f>
        <v>36</v>
      </c>
      <c r="L58" s="5">
        <f>'82 Lanškroun'!S58</f>
        <v>26</v>
      </c>
      <c r="M58" s="5">
        <f>'83 Žamberk'!U58</f>
        <v>35</v>
      </c>
      <c r="N58" s="5">
        <f>'84 Ústí n.Orl.'!R58</f>
        <v>42</v>
      </c>
      <c r="O58" s="5">
        <f>'85 Moravská Třebová'!R58</f>
        <v>25</v>
      </c>
      <c r="P58" s="5">
        <f>'86 Svitavy'!S58</f>
        <v>24</v>
      </c>
      <c r="Q58" s="5">
        <f>'87 Polička'!Q58</f>
        <v>24</v>
      </c>
      <c r="R58" s="5">
        <f>'88 Litomyšl'!U58</f>
        <v>27</v>
      </c>
      <c r="S58" s="5">
        <f>'89 Klášterec n.Orlicí'!H58</f>
        <v>5</v>
      </c>
      <c r="T58" s="5">
        <f>'90 Králíky'!O59</f>
        <v>17</v>
      </c>
      <c r="U58" s="5">
        <f t="shared" ref="U58:U63" si="3">SUM(D58:T58)</f>
        <v>458</v>
      </c>
      <c r="V58" s="61">
        <f t="shared" ref="V58:V63" si="4">U58*C58</f>
        <v>45800</v>
      </c>
    </row>
    <row r="59" spans="1:22" x14ac:dyDescent="0.2">
      <c r="A59" s="34" t="s">
        <v>159</v>
      </c>
      <c r="B59" s="2" t="s">
        <v>103</v>
      </c>
      <c r="C59" s="30">
        <v>500</v>
      </c>
      <c r="D59" s="5">
        <f>'41 Chrudim'!T59</f>
        <v>5</v>
      </c>
      <c r="E59" s="5">
        <f>'42 Luže'!M60</f>
        <v>18</v>
      </c>
      <c r="F59" s="5">
        <f>'43 Hlinsko'!P59</f>
        <v>9</v>
      </c>
      <c r="G59" s="5">
        <f>'44 Třemošnice'!X59</f>
        <v>8</v>
      </c>
      <c r="H59" s="5">
        <f>'45 Doubravice provoz'!W59+'45 Doubravice ředitelství'!D59</f>
        <v>6</v>
      </c>
      <c r="I59" s="5">
        <f>'46 Přelouč'!T59</f>
        <v>8</v>
      </c>
      <c r="J59" s="5">
        <f>'47 Holice'!R59</f>
        <v>8</v>
      </c>
      <c r="K59" s="5">
        <f>'81 Běstovice'!W59</f>
        <v>13</v>
      </c>
      <c r="L59" s="5">
        <f>'82 Lanškroun'!S59</f>
        <v>8</v>
      </c>
      <c r="M59" s="5">
        <f>'83 Žamberk'!U59</f>
        <v>11</v>
      </c>
      <c r="N59" s="5">
        <f>'84 Ústí n.Orl.'!R59</f>
        <v>16</v>
      </c>
      <c r="O59" s="5">
        <f>'85 Moravská Třebová'!R59</f>
        <v>16</v>
      </c>
      <c r="P59" s="5">
        <f>'86 Svitavy'!S59</f>
        <v>12</v>
      </c>
      <c r="Q59" s="5">
        <f>'87 Polička'!Q59</f>
        <v>9</v>
      </c>
      <c r="R59" s="5">
        <f>'88 Litomyšl'!U59</f>
        <v>8</v>
      </c>
      <c r="S59" s="5">
        <f>'89 Klášterec n.Orlicí'!H59</f>
        <v>2</v>
      </c>
      <c r="T59" s="5">
        <f>'90 Králíky'!O60</f>
        <v>12</v>
      </c>
      <c r="U59" s="5">
        <f t="shared" si="3"/>
        <v>169</v>
      </c>
      <c r="V59" s="61">
        <f t="shared" si="4"/>
        <v>84500</v>
      </c>
    </row>
    <row r="60" spans="1:22" x14ac:dyDescent="0.2">
      <c r="A60" s="34" t="s">
        <v>160</v>
      </c>
      <c r="B60" s="2" t="s">
        <v>103</v>
      </c>
      <c r="C60" s="30">
        <v>30</v>
      </c>
      <c r="D60" s="5">
        <f>'41 Chrudim'!T60</f>
        <v>103</v>
      </c>
      <c r="E60" s="5">
        <f>'42 Luže'!M61</f>
        <v>17</v>
      </c>
      <c r="F60" s="5">
        <f>'43 Hlinsko'!P60</f>
        <v>31</v>
      </c>
      <c r="G60" s="5">
        <f>'44 Třemošnice'!X60</f>
        <v>20</v>
      </c>
      <c r="H60" s="5">
        <f>'45 Doubravice provoz'!W60+'45 Doubravice ředitelství'!D60</f>
        <v>76</v>
      </c>
      <c r="I60" s="5">
        <f>'46 Přelouč'!T60</f>
        <v>32</v>
      </c>
      <c r="J60" s="5">
        <f>'47 Holice'!R60</f>
        <v>32</v>
      </c>
      <c r="K60" s="5">
        <f>'81 Běstovice'!W60</f>
        <v>48</v>
      </c>
      <c r="L60" s="5">
        <f>'82 Lanškroun'!S60</f>
        <v>30</v>
      </c>
      <c r="M60" s="5">
        <f>'83 Žamberk'!U60</f>
        <v>26</v>
      </c>
      <c r="N60" s="5">
        <f>'84 Ústí n.Orl.'!R60</f>
        <v>105</v>
      </c>
      <c r="O60" s="5">
        <f>'85 Moravská Třebová'!R60</f>
        <v>32</v>
      </c>
      <c r="P60" s="5">
        <f>'86 Svitavy'!S60</f>
        <v>34</v>
      </c>
      <c r="Q60" s="5">
        <f>'87 Polička'!Q60</f>
        <v>32</v>
      </c>
      <c r="R60" s="5">
        <f>'88 Litomyšl'!U60</f>
        <v>37</v>
      </c>
      <c r="S60" s="5">
        <f>'89 Klášterec n.Orlicí'!H60</f>
        <v>1</v>
      </c>
      <c r="T60" s="5">
        <f>'90 Králíky'!O61</f>
        <v>10</v>
      </c>
      <c r="U60" s="5">
        <f t="shared" si="3"/>
        <v>666</v>
      </c>
      <c r="V60" s="61">
        <f t="shared" si="4"/>
        <v>19980</v>
      </c>
    </row>
    <row r="61" spans="1:22" x14ac:dyDescent="0.2">
      <c r="A61" s="34" t="s">
        <v>161</v>
      </c>
      <c r="B61" s="2" t="s">
        <v>103</v>
      </c>
      <c r="C61" s="30">
        <v>50</v>
      </c>
      <c r="D61" s="5">
        <f>'41 Chrudim'!T61</f>
        <v>83</v>
      </c>
      <c r="E61" s="5">
        <f>'42 Luže'!M62</f>
        <v>20</v>
      </c>
      <c r="F61" s="5">
        <f>'43 Hlinsko'!P61</f>
        <v>7</v>
      </c>
      <c r="G61" s="5">
        <f>'44 Třemošnice'!X61</f>
        <v>20</v>
      </c>
      <c r="H61" s="5">
        <f>'45 Doubravice provoz'!W61+'45 Doubravice ředitelství'!D61</f>
        <v>25</v>
      </c>
      <c r="I61" s="5">
        <f>'46 Přelouč'!T61</f>
        <v>6</v>
      </c>
      <c r="J61" s="5">
        <f>'47 Holice'!R61</f>
        <v>7</v>
      </c>
      <c r="K61" s="5">
        <f>'81 Běstovice'!W61</f>
        <v>27</v>
      </c>
      <c r="L61" s="5">
        <f>'82 Lanškroun'!S61</f>
        <v>22</v>
      </c>
      <c r="M61" s="5">
        <f>'83 Žamberk'!U61</f>
        <v>24</v>
      </c>
      <c r="N61" s="5">
        <f>'84 Ústí n.Orl.'!R61</f>
        <v>21</v>
      </c>
      <c r="O61" s="5">
        <f>'85 Moravská Třebová'!R61</f>
        <v>17</v>
      </c>
      <c r="P61" s="5">
        <f>'86 Svitavy'!S61</f>
        <v>13</v>
      </c>
      <c r="Q61" s="5">
        <f>'87 Polička'!Q61</f>
        <v>8</v>
      </c>
      <c r="R61" s="5">
        <f>'88 Litomyšl'!U61</f>
        <v>13</v>
      </c>
      <c r="S61" s="5">
        <f>'89 Klášterec n.Orlicí'!H61</f>
        <v>3</v>
      </c>
      <c r="T61" s="5">
        <f>'90 Králíky'!O62</f>
        <v>21</v>
      </c>
      <c r="U61" s="5">
        <f t="shared" si="3"/>
        <v>337</v>
      </c>
      <c r="V61" s="61">
        <f t="shared" si="4"/>
        <v>16850</v>
      </c>
    </row>
    <row r="62" spans="1:22" x14ac:dyDescent="0.2">
      <c r="A62" s="34" t="s">
        <v>162</v>
      </c>
      <c r="B62" s="2" t="s">
        <v>103</v>
      </c>
      <c r="C62" s="30">
        <v>55</v>
      </c>
      <c r="D62" s="5">
        <f>'41 Chrudim'!T62</f>
        <v>187</v>
      </c>
      <c r="E62" s="5">
        <f>'42 Luže'!M63</f>
        <v>37</v>
      </c>
      <c r="F62" s="5">
        <f>'43 Hlinsko'!P62</f>
        <v>37</v>
      </c>
      <c r="G62" s="5">
        <f>'44 Třemošnice'!X62</f>
        <v>38</v>
      </c>
      <c r="H62" s="5">
        <f>'45 Doubravice provoz'!W62+'45 Doubravice ředitelství'!D62</f>
        <v>78</v>
      </c>
      <c r="I62" s="5">
        <f>'46 Přelouč'!T62</f>
        <v>50</v>
      </c>
      <c r="J62" s="5">
        <f>'47 Holice'!R62</f>
        <v>48</v>
      </c>
      <c r="K62" s="5">
        <f>'81 Běstovice'!W62</f>
        <v>19</v>
      </c>
      <c r="L62" s="5">
        <f>'82 Lanškroun'!S62</f>
        <v>78</v>
      </c>
      <c r="M62" s="5">
        <f>'83 Žamberk'!U62</f>
        <v>56</v>
      </c>
      <c r="N62" s="5">
        <f>'84 Ústí n.Orl.'!R62</f>
        <v>239</v>
      </c>
      <c r="O62" s="5">
        <f>'85 Moravská Třebová'!R62</f>
        <v>66</v>
      </c>
      <c r="P62" s="5">
        <f>'86 Svitavy'!S62</f>
        <v>62</v>
      </c>
      <c r="Q62" s="5">
        <f>'87 Polička'!Q62</f>
        <v>48</v>
      </c>
      <c r="R62" s="5">
        <f>'88 Litomyšl'!U62</f>
        <v>43</v>
      </c>
      <c r="S62" s="5">
        <f>'89 Klášterec n.Orlicí'!H62</f>
        <v>14</v>
      </c>
      <c r="T62" s="5">
        <f>'90 Králíky'!O63</f>
        <v>31</v>
      </c>
      <c r="U62" s="5">
        <f t="shared" si="3"/>
        <v>1131</v>
      </c>
      <c r="V62" s="61">
        <f t="shared" si="4"/>
        <v>62205</v>
      </c>
    </row>
    <row r="63" spans="1:22" x14ac:dyDescent="0.2">
      <c r="A63" s="34" t="s">
        <v>163</v>
      </c>
      <c r="B63" s="2" t="s">
        <v>103</v>
      </c>
      <c r="C63" s="30">
        <v>152</v>
      </c>
      <c r="D63" s="5">
        <f>'41 Chrudim'!T63</f>
        <v>20</v>
      </c>
      <c r="E63" s="5">
        <f>'42 Luže'!M64</f>
        <v>7</v>
      </c>
      <c r="F63" s="5">
        <f>'43 Hlinsko'!P63</f>
        <v>7</v>
      </c>
      <c r="G63" s="5">
        <f>'44 Třemošnice'!X63</f>
        <v>5</v>
      </c>
      <c r="H63" s="5">
        <f>'45 Doubravice provoz'!W63+'45 Doubravice ředitelství'!D63</f>
        <v>63</v>
      </c>
      <c r="I63" s="5">
        <f>'46 Přelouč'!T63</f>
        <v>8</v>
      </c>
      <c r="J63" s="5">
        <f>'47 Holice'!R63</f>
        <v>8</v>
      </c>
      <c r="K63" s="5">
        <f>'81 Běstovice'!W63</f>
        <v>12</v>
      </c>
      <c r="L63" s="5">
        <f>'82 Lanškroun'!S63</f>
        <v>7</v>
      </c>
      <c r="M63" s="5">
        <f>'83 Žamberk'!U63</f>
        <v>13</v>
      </c>
      <c r="N63" s="5">
        <f>'84 Ústí n.Orl.'!R63</f>
        <v>25</v>
      </c>
      <c r="O63" s="5">
        <f>'85 Moravská Třebová'!R63</f>
        <v>18</v>
      </c>
      <c r="P63" s="5">
        <f>'86 Svitavy'!S63</f>
        <v>7</v>
      </c>
      <c r="Q63" s="5">
        <f>'87 Polička'!Q63</f>
        <v>8</v>
      </c>
      <c r="R63" s="5">
        <f>'88 Litomyšl'!U63</f>
        <v>12</v>
      </c>
      <c r="S63" s="5">
        <f>'89 Klášterec n.Orlicí'!H63</f>
        <v>0</v>
      </c>
      <c r="T63" s="5">
        <f>'90 Králíky'!O64</f>
        <v>7</v>
      </c>
      <c r="U63" s="5">
        <f t="shared" si="3"/>
        <v>227</v>
      </c>
      <c r="V63" s="62">
        <f t="shared" si="4"/>
        <v>34504</v>
      </c>
    </row>
    <row r="64" spans="1:22" ht="16.5" hidden="1" thickBot="1" x14ac:dyDescent="0.3">
      <c r="A64" s="95" t="s">
        <v>164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69">
        <f>SUM(V3:V63)</f>
        <v>1201588.6000000001</v>
      </c>
    </row>
    <row r="65" spans="21:22" ht="16.5" hidden="1" thickBot="1" x14ac:dyDescent="0.3">
      <c r="U65" s="86" t="s">
        <v>165</v>
      </c>
      <c r="V65" s="69">
        <f>V64*4</f>
        <v>4806354.4000000004</v>
      </c>
    </row>
    <row r="66" spans="21:22" ht="16.5" hidden="1" thickBot="1" x14ac:dyDescent="0.3">
      <c r="U66" s="86" t="s">
        <v>166</v>
      </c>
      <c r="V66" s="69">
        <v>4810000</v>
      </c>
    </row>
  </sheetData>
  <pageMargins left="0.25" right="0.25" top="0.75" bottom="0.75" header="0.3" footer="0.3"/>
  <pageSetup paperSize="8" scale="84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S66"/>
  <sheetViews>
    <sheetView topLeftCell="A2" workbookViewId="0">
      <pane ySplit="3" topLeftCell="A37" activePane="bottomLeft" state="frozen"/>
      <selection pane="bottomLeft" activeCell="O3" sqref="O3"/>
    </sheetView>
  </sheetViews>
  <sheetFormatPr defaultRowHeight="12.75" x14ac:dyDescent="0.2"/>
  <cols>
    <col min="1" max="1" width="60.7109375" style="1" customWidth="1"/>
    <col min="2" max="2" width="9.42578125" style="1" customWidth="1"/>
    <col min="3" max="3" width="9.5703125" style="22" customWidth="1"/>
    <col min="4" max="4" width="10.5703125" style="22" customWidth="1"/>
    <col min="5" max="12" width="9.5703125" style="22" customWidth="1"/>
    <col min="13" max="13" width="9.7109375" style="1" customWidth="1"/>
    <col min="14" max="14" width="10.42578125" style="1" customWidth="1"/>
    <col min="15" max="15" width="11.140625" style="1" customWidth="1"/>
    <col min="16" max="19" width="9.140625" style="1" hidden="1" customWidth="1"/>
    <col min="20" max="16384" width="9.140625" style="1"/>
  </cols>
  <sheetData>
    <row r="1" spans="1:19" ht="15.75" x14ac:dyDescent="0.25">
      <c r="A1" s="8" t="s">
        <v>360</v>
      </c>
    </row>
    <row r="2" spans="1:19" s="22" customFormat="1" ht="65.25" thickBot="1" x14ac:dyDescent="0.3">
      <c r="A2" s="8" t="s">
        <v>360</v>
      </c>
      <c r="C2" s="72" t="s">
        <v>299</v>
      </c>
      <c r="D2" s="72" t="s">
        <v>361</v>
      </c>
      <c r="E2" s="72" t="s">
        <v>303</v>
      </c>
      <c r="F2" s="72" t="s">
        <v>362</v>
      </c>
      <c r="G2" s="72" t="s">
        <v>363</v>
      </c>
      <c r="H2" s="72" t="s">
        <v>364</v>
      </c>
      <c r="I2" s="72" t="s">
        <v>365</v>
      </c>
      <c r="J2" s="72" t="s">
        <v>307</v>
      </c>
      <c r="K2" s="72" t="s">
        <v>366</v>
      </c>
      <c r="L2" s="72" t="s">
        <v>201</v>
      </c>
      <c r="M2" s="73" t="s">
        <v>296</v>
      </c>
      <c r="N2" s="72" t="s">
        <v>236</v>
      </c>
    </row>
    <row r="3" spans="1:19" ht="38.25" x14ac:dyDescent="0.2">
      <c r="A3" s="55" t="s">
        <v>78</v>
      </c>
      <c r="B3" s="14" t="s">
        <v>81</v>
      </c>
      <c r="C3" s="71" t="s">
        <v>185</v>
      </c>
      <c r="D3" s="71" t="s">
        <v>186</v>
      </c>
      <c r="E3" s="71" t="s">
        <v>186</v>
      </c>
      <c r="F3" s="71" t="s">
        <v>186</v>
      </c>
      <c r="G3" s="71" t="s">
        <v>186</v>
      </c>
      <c r="H3" s="71" t="s">
        <v>186</v>
      </c>
      <c r="I3" s="71" t="s">
        <v>186</v>
      </c>
      <c r="J3" s="71" t="s">
        <v>186</v>
      </c>
      <c r="K3" s="71" t="s">
        <v>186</v>
      </c>
      <c r="L3" s="71"/>
      <c r="M3" s="36" t="s">
        <v>186</v>
      </c>
      <c r="N3" s="36" t="s">
        <v>186</v>
      </c>
      <c r="O3" s="15" t="s">
        <v>187</v>
      </c>
      <c r="P3" s="15" t="s">
        <v>188</v>
      </c>
      <c r="Q3" s="15" t="s">
        <v>189</v>
      </c>
      <c r="R3" s="28" t="s">
        <v>190</v>
      </c>
      <c r="S3" s="16" t="s">
        <v>191</v>
      </c>
    </row>
    <row r="4" spans="1:19" x14ac:dyDescent="0.2">
      <c r="A4" s="17" t="s">
        <v>80</v>
      </c>
      <c r="B4" s="3"/>
      <c r="C4" s="23"/>
      <c r="D4" s="23"/>
      <c r="E4" s="23"/>
      <c r="F4" s="23"/>
      <c r="G4" s="23"/>
      <c r="H4" s="23"/>
      <c r="I4" s="23"/>
      <c r="J4" s="23"/>
      <c r="K4" s="23"/>
      <c r="L4" s="23"/>
      <c r="M4" s="4"/>
      <c r="N4" s="4"/>
      <c r="O4" s="4"/>
      <c r="P4" s="4"/>
      <c r="Q4" s="6"/>
      <c r="R4" s="6"/>
      <c r="S4" s="18"/>
    </row>
    <row r="5" spans="1:19" x14ac:dyDescent="0.2">
      <c r="A5" s="19" t="s">
        <v>102</v>
      </c>
      <c r="B5" s="2" t="s">
        <v>103</v>
      </c>
      <c r="C5" s="33"/>
      <c r="D5" s="33"/>
      <c r="E5" s="33"/>
      <c r="F5" s="33"/>
      <c r="G5" s="33"/>
      <c r="H5" s="33">
        <v>1</v>
      </c>
      <c r="I5" s="33"/>
      <c r="J5" s="33"/>
      <c r="K5" s="33">
        <v>1</v>
      </c>
      <c r="L5" s="33"/>
      <c r="M5" s="33"/>
      <c r="N5" s="33">
        <v>2</v>
      </c>
      <c r="O5" s="2">
        <f>SUM(C5:N5)</f>
        <v>4</v>
      </c>
      <c r="P5" s="30">
        <f>'Specifikace služeb'!C3</f>
        <v>98.4</v>
      </c>
      <c r="Q5" s="7">
        <f>O5*P5</f>
        <v>393.6</v>
      </c>
      <c r="R5" s="31">
        <v>21</v>
      </c>
      <c r="S5" s="20">
        <f>Q5*(100+R5)/100</f>
        <v>476.25600000000009</v>
      </c>
    </row>
    <row r="6" spans="1:19" x14ac:dyDescent="0.2">
      <c r="A6" s="19" t="s">
        <v>104</v>
      </c>
      <c r="B6" s="2" t="s">
        <v>105</v>
      </c>
      <c r="C6" s="34">
        <v>3</v>
      </c>
      <c r="D6" s="34">
        <v>1</v>
      </c>
      <c r="E6" s="34">
        <v>4</v>
      </c>
      <c r="F6" s="34">
        <v>1</v>
      </c>
      <c r="G6" s="34">
        <v>1</v>
      </c>
      <c r="H6" s="34"/>
      <c r="I6" s="34"/>
      <c r="J6" s="34"/>
      <c r="K6" s="34">
        <v>1</v>
      </c>
      <c r="L6" s="34"/>
      <c r="M6" s="34"/>
      <c r="N6" s="34">
        <v>1</v>
      </c>
      <c r="O6" s="2">
        <f t="shared" ref="O6:O62" si="0">SUM(C6:N6)</f>
        <v>12</v>
      </c>
      <c r="P6" s="30">
        <f>'Specifikace služeb'!C4</f>
        <v>114</v>
      </c>
      <c r="Q6" s="7">
        <f t="shared" ref="Q6:Q62" si="1">O6*P6</f>
        <v>1368</v>
      </c>
      <c r="R6" s="31">
        <v>21</v>
      </c>
      <c r="S6" s="20">
        <f t="shared" ref="S6:S62" si="2">Q6*(100+R6)/100</f>
        <v>1655.28</v>
      </c>
    </row>
    <row r="7" spans="1:19" x14ac:dyDescent="0.2">
      <c r="A7" s="19" t="s">
        <v>106</v>
      </c>
      <c r="B7" s="2" t="s">
        <v>105</v>
      </c>
      <c r="C7" s="34">
        <v>2</v>
      </c>
      <c r="D7" s="34"/>
      <c r="E7" s="34"/>
      <c r="F7" s="34"/>
      <c r="G7" s="34"/>
      <c r="H7" s="34">
        <v>1</v>
      </c>
      <c r="I7" s="34"/>
      <c r="J7" s="34"/>
      <c r="K7" s="34"/>
      <c r="L7" s="34"/>
      <c r="M7" s="34"/>
      <c r="N7" s="34"/>
      <c r="O7" s="2">
        <f t="shared" si="0"/>
        <v>3</v>
      </c>
      <c r="P7" s="30">
        <f>'Specifikace služeb'!C5</f>
        <v>180</v>
      </c>
      <c r="Q7" s="7">
        <f t="shared" si="1"/>
        <v>540</v>
      </c>
      <c r="R7" s="31">
        <v>21</v>
      </c>
      <c r="S7" s="20">
        <f t="shared" si="2"/>
        <v>653.4</v>
      </c>
    </row>
    <row r="8" spans="1:19" x14ac:dyDescent="0.2">
      <c r="A8" s="19" t="s">
        <v>107</v>
      </c>
      <c r="B8" s="2" t="s">
        <v>105</v>
      </c>
      <c r="C8" s="34">
        <v>1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2">
        <f t="shared" si="0"/>
        <v>1</v>
      </c>
      <c r="P8" s="30">
        <f>'Specifikace služeb'!C6</f>
        <v>276</v>
      </c>
      <c r="Q8" s="7">
        <f t="shared" si="1"/>
        <v>276</v>
      </c>
      <c r="R8" s="31">
        <v>21</v>
      </c>
      <c r="S8" s="20">
        <f t="shared" si="2"/>
        <v>333.96</v>
      </c>
    </row>
    <row r="9" spans="1:19" x14ac:dyDescent="0.2">
      <c r="A9" s="19" t="s">
        <v>108</v>
      </c>
      <c r="B9" s="2" t="s">
        <v>103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2">
        <f t="shared" si="0"/>
        <v>0</v>
      </c>
      <c r="P9" s="30">
        <f>'Specifikace služeb'!C7</f>
        <v>108</v>
      </c>
      <c r="Q9" s="7">
        <f t="shared" si="1"/>
        <v>0</v>
      </c>
      <c r="R9" s="31">
        <v>21</v>
      </c>
      <c r="S9" s="20">
        <f t="shared" si="2"/>
        <v>0</v>
      </c>
    </row>
    <row r="10" spans="1:19" x14ac:dyDescent="0.2">
      <c r="A10" s="19" t="s">
        <v>109</v>
      </c>
      <c r="B10" s="2" t="s">
        <v>103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2">
        <f t="shared" si="0"/>
        <v>0</v>
      </c>
      <c r="P10" s="30">
        <f>'Specifikace služeb'!C8</f>
        <v>222</v>
      </c>
      <c r="Q10" s="7">
        <f t="shared" si="1"/>
        <v>0</v>
      </c>
      <c r="R10" s="31">
        <v>21</v>
      </c>
      <c r="S10" s="20">
        <f t="shared" si="2"/>
        <v>0</v>
      </c>
    </row>
    <row r="11" spans="1:19" x14ac:dyDescent="0.2">
      <c r="A11" s="19" t="s">
        <v>110</v>
      </c>
      <c r="B11" s="2" t="s">
        <v>103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2">
        <f t="shared" si="0"/>
        <v>0</v>
      </c>
      <c r="P11" s="30">
        <f>'Specifikace služeb'!C9</f>
        <v>420</v>
      </c>
      <c r="Q11" s="7">
        <f t="shared" si="1"/>
        <v>0</v>
      </c>
      <c r="R11" s="31">
        <v>21</v>
      </c>
      <c r="S11" s="20">
        <f t="shared" si="2"/>
        <v>0</v>
      </c>
    </row>
    <row r="12" spans="1:19" x14ac:dyDescent="0.2">
      <c r="A12" s="19" t="s">
        <v>111</v>
      </c>
      <c r="B12" s="2" t="s">
        <v>112</v>
      </c>
      <c r="C12" s="34">
        <v>36</v>
      </c>
      <c r="D12" s="34">
        <v>3</v>
      </c>
      <c r="E12" s="34">
        <v>12</v>
      </c>
      <c r="F12" s="34">
        <v>3</v>
      </c>
      <c r="G12" s="34">
        <v>11</v>
      </c>
      <c r="H12" s="34">
        <v>3</v>
      </c>
      <c r="I12" s="34"/>
      <c r="J12" s="34"/>
      <c r="K12" s="34"/>
      <c r="L12" s="34"/>
      <c r="M12" s="34"/>
      <c r="N12" s="34"/>
      <c r="O12" s="2">
        <f t="shared" si="0"/>
        <v>68</v>
      </c>
      <c r="P12" s="30">
        <f>'Specifikace služeb'!C10</f>
        <v>38.4</v>
      </c>
      <c r="Q12" s="7">
        <f t="shared" si="1"/>
        <v>2611.1999999999998</v>
      </c>
      <c r="R12" s="31">
        <v>21</v>
      </c>
      <c r="S12" s="20">
        <f t="shared" si="2"/>
        <v>3159.5519999999997</v>
      </c>
    </row>
    <row r="13" spans="1:19" x14ac:dyDescent="0.2">
      <c r="A13" s="19" t="s">
        <v>113</v>
      </c>
      <c r="B13" s="2" t="s">
        <v>112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2">
        <f t="shared" si="0"/>
        <v>0</v>
      </c>
      <c r="P13" s="30">
        <f>'Specifikace služeb'!C11</f>
        <v>40.799999999999997</v>
      </c>
      <c r="Q13" s="7">
        <f t="shared" si="1"/>
        <v>0</v>
      </c>
      <c r="R13" s="31">
        <v>21</v>
      </c>
      <c r="S13" s="20">
        <f t="shared" si="2"/>
        <v>0</v>
      </c>
    </row>
    <row r="14" spans="1:19" x14ac:dyDescent="0.2">
      <c r="A14" s="19" t="s">
        <v>114</v>
      </c>
      <c r="B14" s="2" t="s">
        <v>112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2">
        <f t="shared" si="0"/>
        <v>0</v>
      </c>
      <c r="P14" s="30">
        <f>'Specifikace služeb'!C12</f>
        <v>43.2</v>
      </c>
      <c r="Q14" s="7">
        <f t="shared" si="1"/>
        <v>0</v>
      </c>
      <c r="R14" s="31">
        <v>21</v>
      </c>
      <c r="S14" s="20">
        <f t="shared" si="2"/>
        <v>0</v>
      </c>
    </row>
    <row r="15" spans="1:19" x14ac:dyDescent="0.2">
      <c r="A15" s="19" t="s">
        <v>115</v>
      </c>
      <c r="B15" s="2" t="s">
        <v>112</v>
      </c>
      <c r="C15" s="34"/>
      <c r="D15" s="34"/>
      <c r="E15" s="34"/>
      <c r="F15" s="34"/>
      <c r="G15" s="34"/>
      <c r="H15" s="34">
        <v>1</v>
      </c>
      <c r="I15" s="34"/>
      <c r="J15" s="34"/>
      <c r="K15" s="34">
        <v>2</v>
      </c>
      <c r="L15" s="34"/>
      <c r="M15" s="34"/>
      <c r="N15" s="34"/>
      <c r="O15" s="2">
        <f t="shared" si="0"/>
        <v>3</v>
      </c>
      <c r="P15" s="30">
        <f>'Specifikace služeb'!C13</f>
        <v>42</v>
      </c>
      <c r="Q15" s="7">
        <f t="shared" si="1"/>
        <v>126</v>
      </c>
      <c r="R15" s="31">
        <v>21</v>
      </c>
      <c r="S15" s="20">
        <f t="shared" si="2"/>
        <v>152.46</v>
      </c>
    </row>
    <row r="16" spans="1:19" x14ac:dyDescent="0.2">
      <c r="A16" s="19" t="s">
        <v>113</v>
      </c>
      <c r="B16" s="2" t="s">
        <v>112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2">
        <f t="shared" si="0"/>
        <v>0</v>
      </c>
      <c r="P16" s="30">
        <f>'Specifikace služeb'!C14</f>
        <v>45.6</v>
      </c>
      <c r="Q16" s="7">
        <f t="shared" si="1"/>
        <v>0</v>
      </c>
      <c r="R16" s="31">
        <v>21</v>
      </c>
      <c r="S16" s="20">
        <f t="shared" si="2"/>
        <v>0</v>
      </c>
    </row>
    <row r="17" spans="1:19" x14ac:dyDescent="0.2">
      <c r="A17" s="19" t="s">
        <v>114</v>
      </c>
      <c r="B17" s="2" t="s">
        <v>112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2">
        <f t="shared" si="0"/>
        <v>0</v>
      </c>
      <c r="P17" s="30">
        <f>'Specifikace služeb'!C15</f>
        <v>49.2</v>
      </c>
      <c r="Q17" s="7">
        <f t="shared" si="1"/>
        <v>0</v>
      </c>
      <c r="R17" s="31">
        <v>21</v>
      </c>
      <c r="S17" s="20">
        <f t="shared" si="2"/>
        <v>0</v>
      </c>
    </row>
    <row r="18" spans="1:19" x14ac:dyDescent="0.2">
      <c r="A18" s="19" t="s">
        <v>116</v>
      </c>
      <c r="B18" s="2" t="s">
        <v>103</v>
      </c>
      <c r="C18" s="34">
        <v>51</v>
      </c>
      <c r="D18" s="34">
        <v>1</v>
      </c>
      <c r="E18" s="34">
        <v>12</v>
      </c>
      <c r="F18" s="34">
        <v>13</v>
      </c>
      <c r="G18" s="34"/>
      <c r="H18" s="34">
        <v>4</v>
      </c>
      <c r="I18" s="34"/>
      <c r="J18" s="34"/>
      <c r="K18" s="34"/>
      <c r="L18" s="34"/>
      <c r="M18" s="34"/>
      <c r="N18" s="34"/>
      <c r="O18" s="2">
        <f t="shared" si="0"/>
        <v>81</v>
      </c>
      <c r="P18" s="30">
        <f>'Specifikace služeb'!C16</f>
        <v>24</v>
      </c>
      <c r="Q18" s="7">
        <f t="shared" si="1"/>
        <v>1944</v>
      </c>
      <c r="R18" s="31">
        <v>21</v>
      </c>
      <c r="S18" s="20">
        <f t="shared" si="2"/>
        <v>2352.2399999999998</v>
      </c>
    </row>
    <row r="19" spans="1:19" x14ac:dyDescent="0.2">
      <c r="A19" s="21" t="s">
        <v>117</v>
      </c>
      <c r="B19" s="2" t="s">
        <v>103</v>
      </c>
      <c r="C19" s="34"/>
      <c r="D19" s="34"/>
      <c r="E19" s="34"/>
      <c r="F19" s="34"/>
      <c r="G19" s="34"/>
      <c r="H19" s="34">
        <v>2</v>
      </c>
      <c r="I19" s="34"/>
      <c r="J19" s="34"/>
      <c r="K19" s="34"/>
      <c r="L19" s="34"/>
      <c r="M19" s="34"/>
      <c r="N19" s="34"/>
      <c r="O19" s="2">
        <f t="shared" si="0"/>
        <v>2</v>
      </c>
      <c r="P19" s="30">
        <f>'Specifikace služeb'!C17</f>
        <v>26.4</v>
      </c>
      <c r="Q19" s="7">
        <f t="shared" si="1"/>
        <v>52.8</v>
      </c>
      <c r="R19" s="31">
        <v>21</v>
      </c>
      <c r="S19" s="20">
        <f t="shared" si="2"/>
        <v>63.887999999999991</v>
      </c>
    </row>
    <row r="20" spans="1:19" x14ac:dyDescent="0.2">
      <c r="A20" s="34" t="s">
        <v>118</v>
      </c>
      <c r="B20" s="2" t="s">
        <v>103</v>
      </c>
      <c r="C20" s="34"/>
      <c r="D20" s="34"/>
      <c r="E20" s="34"/>
      <c r="F20" s="34"/>
      <c r="G20" s="34">
        <v>6</v>
      </c>
      <c r="H20" s="34"/>
      <c r="I20" s="34"/>
      <c r="J20" s="34"/>
      <c r="K20" s="34"/>
      <c r="L20" s="34"/>
      <c r="M20" s="34"/>
      <c r="N20" s="34"/>
      <c r="O20" s="2">
        <f t="shared" si="0"/>
        <v>6</v>
      </c>
      <c r="P20" s="30">
        <f>'Specifikace služeb'!C18</f>
        <v>60</v>
      </c>
      <c r="Q20" s="7">
        <f t="shared" si="1"/>
        <v>360</v>
      </c>
      <c r="R20" s="31">
        <v>21</v>
      </c>
      <c r="S20" s="20">
        <f t="shared" si="2"/>
        <v>435.6</v>
      </c>
    </row>
    <row r="21" spans="1:19" x14ac:dyDescent="0.2">
      <c r="A21" s="47" t="s">
        <v>119</v>
      </c>
      <c r="B21" s="2" t="s">
        <v>103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2">
        <f t="shared" si="0"/>
        <v>0</v>
      </c>
      <c r="P21" s="30">
        <f>'Specifikace služeb'!C19</f>
        <v>48</v>
      </c>
      <c r="Q21" s="7">
        <f t="shared" si="1"/>
        <v>0</v>
      </c>
      <c r="R21" s="31">
        <v>21</v>
      </c>
      <c r="S21" s="20">
        <f t="shared" si="2"/>
        <v>0</v>
      </c>
    </row>
    <row r="22" spans="1:19" x14ac:dyDescent="0.2">
      <c r="A22" s="47" t="s">
        <v>120</v>
      </c>
      <c r="B22" s="2" t="s">
        <v>103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2">
        <f t="shared" si="0"/>
        <v>0</v>
      </c>
      <c r="P22" s="30">
        <f>'Specifikace služeb'!C20</f>
        <v>54</v>
      </c>
      <c r="Q22" s="7">
        <f t="shared" si="1"/>
        <v>0</v>
      </c>
      <c r="R22" s="31">
        <v>21</v>
      </c>
      <c r="S22" s="20">
        <f t="shared" si="2"/>
        <v>0</v>
      </c>
    </row>
    <row r="23" spans="1:19" x14ac:dyDescent="0.2">
      <c r="A23" s="44" t="s">
        <v>121</v>
      </c>
      <c r="B23" s="2" t="s">
        <v>103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2">
        <f t="shared" si="0"/>
        <v>0</v>
      </c>
      <c r="P23" s="30">
        <f>'Specifikace služeb'!C21</f>
        <v>60</v>
      </c>
      <c r="Q23" s="7">
        <f t="shared" si="1"/>
        <v>0</v>
      </c>
      <c r="R23" s="31">
        <v>21</v>
      </c>
      <c r="S23" s="20">
        <f t="shared" si="2"/>
        <v>0</v>
      </c>
    </row>
    <row r="24" spans="1:19" x14ac:dyDescent="0.2">
      <c r="A24" s="34" t="s">
        <v>122</v>
      </c>
      <c r="B24" s="2" t="s">
        <v>103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2">
        <f t="shared" si="0"/>
        <v>0</v>
      </c>
      <c r="P24" s="30">
        <f>'Specifikace služeb'!C22</f>
        <v>56.4</v>
      </c>
      <c r="Q24" s="7">
        <f t="shared" si="1"/>
        <v>0</v>
      </c>
      <c r="R24" s="31">
        <v>21</v>
      </c>
      <c r="S24" s="20">
        <f t="shared" si="2"/>
        <v>0</v>
      </c>
    </row>
    <row r="25" spans="1:19" x14ac:dyDescent="0.2">
      <c r="A25" s="34" t="s">
        <v>123</v>
      </c>
      <c r="B25" s="2" t="s">
        <v>103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2">
        <f t="shared" si="0"/>
        <v>0</v>
      </c>
      <c r="P25" s="30">
        <f>'Specifikace služeb'!C23</f>
        <v>48</v>
      </c>
      <c r="Q25" s="7">
        <f t="shared" si="1"/>
        <v>0</v>
      </c>
      <c r="R25" s="31">
        <v>21</v>
      </c>
      <c r="S25" s="20">
        <f t="shared" si="2"/>
        <v>0</v>
      </c>
    </row>
    <row r="26" spans="1:19" x14ac:dyDescent="0.2">
      <c r="A26" s="34" t="s">
        <v>120</v>
      </c>
      <c r="B26" s="2" t="s">
        <v>103</v>
      </c>
      <c r="C26" s="34"/>
      <c r="D26" s="34"/>
      <c r="E26" s="34"/>
      <c r="F26" s="34"/>
      <c r="G26" s="34"/>
      <c r="H26" s="34"/>
      <c r="I26" s="34"/>
      <c r="J26" s="34"/>
      <c r="K26" s="34">
        <v>1</v>
      </c>
      <c r="L26" s="34"/>
      <c r="M26" s="34"/>
      <c r="N26" s="34"/>
      <c r="O26" s="2">
        <f t="shared" si="0"/>
        <v>1</v>
      </c>
      <c r="P26" s="30">
        <f>'Specifikace služeb'!C24</f>
        <v>52.8</v>
      </c>
      <c r="Q26" s="7">
        <f t="shared" si="1"/>
        <v>52.8</v>
      </c>
      <c r="R26" s="31">
        <v>21</v>
      </c>
      <c r="S26" s="20">
        <f t="shared" si="2"/>
        <v>63.887999999999991</v>
      </c>
    </row>
    <row r="27" spans="1:19" x14ac:dyDescent="0.2">
      <c r="A27" s="47" t="s">
        <v>124</v>
      </c>
      <c r="B27" s="2" t="s">
        <v>103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2">
        <f t="shared" si="0"/>
        <v>0</v>
      </c>
      <c r="P27" s="30">
        <f>'Specifikace služeb'!C25</f>
        <v>56.4</v>
      </c>
      <c r="Q27" s="7">
        <f t="shared" si="1"/>
        <v>0</v>
      </c>
      <c r="R27" s="31">
        <v>21</v>
      </c>
      <c r="S27" s="20">
        <f t="shared" si="2"/>
        <v>0</v>
      </c>
    </row>
    <row r="28" spans="1:19" x14ac:dyDescent="0.2">
      <c r="A28" s="47" t="s">
        <v>120</v>
      </c>
      <c r="B28" s="2" t="s">
        <v>103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2">
        <f t="shared" si="0"/>
        <v>0</v>
      </c>
      <c r="P28" s="30">
        <f>'Specifikace služeb'!C26</f>
        <v>60</v>
      </c>
      <c r="Q28" s="7">
        <f t="shared" si="1"/>
        <v>0</v>
      </c>
      <c r="R28" s="31">
        <v>21</v>
      </c>
      <c r="S28" s="20">
        <f t="shared" si="2"/>
        <v>0</v>
      </c>
    </row>
    <row r="29" spans="1:19" x14ac:dyDescent="0.2">
      <c r="A29" s="47" t="s">
        <v>125</v>
      </c>
      <c r="B29" s="2" t="s">
        <v>103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2">
        <f t="shared" si="0"/>
        <v>0</v>
      </c>
      <c r="P29" s="30">
        <f>'Specifikace služeb'!C27</f>
        <v>50.4</v>
      </c>
      <c r="Q29" s="7">
        <f t="shared" si="1"/>
        <v>0</v>
      </c>
      <c r="R29" s="31">
        <v>21</v>
      </c>
      <c r="S29" s="20">
        <f t="shared" si="2"/>
        <v>0</v>
      </c>
    </row>
    <row r="30" spans="1:19" x14ac:dyDescent="0.2">
      <c r="A30" s="44" t="s">
        <v>126</v>
      </c>
      <c r="B30" s="2" t="s">
        <v>127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2">
        <f t="shared" si="0"/>
        <v>0</v>
      </c>
      <c r="P30" s="30">
        <f>'Specifikace služeb'!C28</f>
        <v>72</v>
      </c>
      <c r="Q30" s="7">
        <f t="shared" si="1"/>
        <v>0</v>
      </c>
      <c r="R30" s="31">
        <v>21</v>
      </c>
      <c r="S30" s="20">
        <f t="shared" si="2"/>
        <v>0</v>
      </c>
    </row>
    <row r="31" spans="1:19" ht="25.5" x14ac:dyDescent="0.2">
      <c r="A31" s="68" t="s">
        <v>128</v>
      </c>
      <c r="B31" s="2" t="s">
        <v>129</v>
      </c>
      <c r="C31" s="34">
        <v>38</v>
      </c>
      <c r="D31" s="34">
        <v>12</v>
      </c>
      <c r="E31" s="34">
        <v>24</v>
      </c>
      <c r="F31" s="34">
        <v>12</v>
      </c>
      <c r="G31" s="34">
        <v>6</v>
      </c>
      <c r="H31" s="34">
        <v>6</v>
      </c>
      <c r="I31" s="34"/>
      <c r="J31" s="34"/>
      <c r="K31" s="34">
        <v>6</v>
      </c>
      <c r="L31" s="34"/>
      <c r="M31" s="34"/>
      <c r="N31" s="34">
        <v>52</v>
      </c>
      <c r="O31" s="2">
        <f t="shared" si="0"/>
        <v>156</v>
      </c>
      <c r="P31" s="30">
        <f>'Specifikace služeb'!C29</f>
        <v>15.6</v>
      </c>
      <c r="Q31" s="7">
        <f t="shared" si="1"/>
        <v>2433.6</v>
      </c>
      <c r="R31" s="31">
        <v>21</v>
      </c>
      <c r="S31" s="20">
        <f t="shared" si="2"/>
        <v>2944.6559999999999</v>
      </c>
    </row>
    <row r="32" spans="1:19" x14ac:dyDescent="0.2">
      <c r="A32" s="34" t="s">
        <v>130</v>
      </c>
      <c r="B32" s="2" t="s">
        <v>129</v>
      </c>
      <c r="C32" s="34">
        <v>38</v>
      </c>
      <c r="D32" s="34"/>
      <c r="E32" s="34">
        <v>18</v>
      </c>
      <c r="F32" s="34"/>
      <c r="G32" s="34">
        <v>12</v>
      </c>
      <c r="H32" s="34">
        <v>3</v>
      </c>
      <c r="I32" s="34"/>
      <c r="J32" s="34"/>
      <c r="K32" s="34"/>
      <c r="L32" s="34"/>
      <c r="M32" s="34"/>
      <c r="N32" s="34"/>
      <c r="O32" s="2">
        <f t="shared" si="0"/>
        <v>71</v>
      </c>
      <c r="P32" s="30">
        <f>'Specifikace služeb'!C30</f>
        <v>24</v>
      </c>
      <c r="Q32" s="7">
        <f t="shared" si="1"/>
        <v>1704</v>
      </c>
      <c r="R32" s="31">
        <v>21</v>
      </c>
      <c r="S32" s="20">
        <f t="shared" si="2"/>
        <v>2061.84</v>
      </c>
    </row>
    <row r="33" spans="1:19" x14ac:dyDescent="0.2">
      <c r="A33" s="47" t="s">
        <v>131</v>
      </c>
      <c r="B33" s="2" t="s">
        <v>129</v>
      </c>
      <c r="C33" s="34"/>
      <c r="D33" s="34">
        <v>9</v>
      </c>
      <c r="E33" s="34"/>
      <c r="F33" s="34">
        <v>6</v>
      </c>
      <c r="G33" s="34"/>
      <c r="H33" s="34">
        <v>8</v>
      </c>
      <c r="I33" s="34"/>
      <c r="J33" s="34"/>
      <c r="K33" s="34"/>
      <c r="L33" s="34"/>
      <c r="M33" s="34"/>
      <c r="N33" s="34"/>
      <c r="O33" s="2">
        <f t="shared" si="0"/>
        <v>23</v>
      </c>
      <c r="P33" s="30">
        <f>'Specifikace služeb'!C31</f>
        <v>15.6</v>
      </c>
      <c r="Q33" s="7">
        <f t="shared" si="1"/>
        <v>358.8</v>
      </c>
      <c r="R33" s="31">
        <v>21</v>
      </c>
      <c r="S33" s="20">
        <f t="shared" si="2"/>
        <v>434.14800000000002</v>
      </c>
    </row>
    <row r="34" spans="1:19" x14ac:dyDescent="0.2">
      <c r="A34" s="47" t="s">
        <v>192</v>
      </c>
      <c r="B34" s="2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</row>
    <row r="35" spans="1:19" x14ac:dyDescent="0.2">
      <c r="A35" s="34" t="s">
        <v>133</v>
      </c>
      <c r="B35" s="2" t="s">
        <v>129</v>
      </c>
      <c r="C35" s="34">
        <v>98</v>
      </c>
      <c r="D35" s="34">
        <v>9</v>
      </c>
      <c r="E35" s="34">
        <v>30</v>
      </c>
      <c r="F35" s="34">
        <v>6</v>
      </c>
      <c r="G35" s="34">
        <v>27</v>
      </c>
      <c r="H35" s="34">
        <v>8</v>
      </c>
      <c r="I35" s="34"/>
      <c r="J35" s="34"/>
      <c r="K35" s="34">
        <v>15</v>
      </c>
      <c r="L35" s="34"/>
      <c r="M35" s="34"/>
      <c r="N35" s="34"/>
      <c r="O35" s="2">
        <f t="shared" si="0"/>
        <v>193</v>
      </c>
      <c r="P35" s="30">
        <f>'Specifikace služeb'!C33</f>
        <v>12</v>
      </c>
      <c r="Q35" s="7">
        <f t="shared" si="1"/>
        <v>2316</v>
      </c>
      <c r="R35" s="31">
        <v>21</v>
      </c>
      <c r="S35" s="20">
        <f t="shared" si="2"/>
        <v>2802.36</v>
      </c>
    </row>
    <row r="36" spans="1:19" x14ac:dyDescent="0.2">
      <c r="A36" s="34" t="s">
        <v>134</v>
      </c>
      <c r="B36" s="2" t="s">
        <v>129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2">
        <f t="shared" si="0"/>
        <v>0</v>
      </c>
      <c r="P36" s="30">
        <f>'Specifikace služeb'!C34</f>
        <v>14.4</v>
      </c>
      <c r="Q36" s="7">
        <f t="shared" si="1"/>
        <v>0</v>
      </c>
      <c r="R36" s="31">
        <v>21</v>
      </c>
      <c r="S36" s="20">
        <f t="shared" si="2"/>
        <v>0</v>
      </c>
    </row>
    <row r="37" spans="1:19" x14ac:dyDescent="0.2">
      <c r="A37" s="34" t="s">
        <v>135</v>
      </c>
      <c r="B37" s="2" t="s">
        <v>129</v>
      </c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2">
        <f t="shared" si="0"/>
        <v>0</v>
      </c>
      <c r="P37" s="30">
        <f>'Specifikace služeb'!C35</f>
        <v>18</v>
      </c>
      <c r="Q37" s="7">
        <f t="shared" si="1"/>
        <v>0</v>
      </c>
      <c r="R37" s="31">
        <v>21</v>
      </c>
      <c r="S37" s="20">
        <f t="shared" si="2"/>
        <v>0</v>
      </c>
    </row>
    <row r="38" spans="1:19" x14ac:dyDescent="0.2">
      <c r="A38" s="34" t="s">
        <v>136</v>
      </c>
      <c r="B38" s="2" t="s">
        <v>129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2">
        <f t="shared" si="0"/>
        <v>0</v>
      </c>
      <c r="P38" s="30">
        <f>'Specifikace služeb'!C36</f>
        <v>14.4</v>
      </c>
      <c r="Q38" s="7">
        <f t="shared" si="1"/>
        <v>0</v>
      </c>
      <c r="R38" s="31">
        <v>21</v>
      </c>
      <c r="S38" s="20">
        <f t="shared" si="2"/>
        <v>0</v>
      </c>
    </row>
    <row r="39" spans="1:19" x14ac:dyDescent="0.2">
      <c r="A39" s="34" t="s">
        <v>137</v>
      </c>
      <c r="B39" s="2" t="s">
        <v>129</v>
      </c>
      <c r="C39" s="34">
        <v>112</v>
      </c>
      <c r="D39" s="34">
        <v>9</v>
      </c>
      <c r="E39" s="34">
        <v>40</v>
      </c>
      <c r="F39" s="34">
        <v>13</v>
      </c>
      <c r="G39" s="34">
        <v>12</v>
      </c>
      <c r="H39" s="34">
        <v>20</v>
      </c>
      <c r="I39" s="34"/>
      <c r="J39" s="34"/>
      <c r="K39" s="34">
        <v>6</v>
      </c>
      <c r="L39" s="34"/>
      <c r="M39" s="34"/>
      <c r="N39" s="34">
        <v>12</v>
      </c>
      <c r="O39" s="2">
        <f t="shared" si="0"/>
        <v>224</v>
      </c>
      <c r="P39" s="30">
        <f>'Specifikace služeb'!C37</f>
        <v>13.2</v>
      </c>
      <c r="Q39" s="7">
        <f>O39*P39</f>
        <v>2956.7999999999997</v>
      </c>
      <c r="R39" s="31">
        <v>21</v>
      </c>
      <c r="S39" s="20">
        <f t="shared" si="2"/>
        <v>3577.7280000000001</v>
      </c>
    </row>
    <row r="40" spans="1:19" x14ac:dyDescent="0.2">
      <c r="A40" s="34" t="s">
        <v>138</v>
      </c>
      <c r="B40" s="2" t="s">
        <v>129</v>
      </c>
      <c r="C40" s="34"/>
      <c r="D40" s="34"/>
      <c r="E40" s="34">
        <v>1</v>
      </c>
      <c r="F40" s="34"/>
      <c r="G40" s="34"/>
      <c r="H40" s="34">
        <v>1</v>
      </c>
      <c r="I40" s="34">
        <v>11</v>
      </c>
      <c r="J40" s="34">
        <v>4</v>
      </c>
      <c r="K40" s="34"/>
      <c r="L40" s="34"/>
      <c r="M40" s="34"/>
      <c r="N40" s="34">
        <v>1</v>
      </c>
      <c r="O40" s="2">
        <f t="shared" si="0"/>
        <v>18</v>
      </c>
      <c r="P40" s="30">
        <f>'Specifikace služeb'!C38</f>
        <v>120</v>
      </c>
      <c r="Q40" s="7">
        <f t="shared" si="1"/>
        <v>2160</v>
      </c>
      <c r="R40" s="31">
        <v>21</v>
      </c>
      <c r="S40" s="20">
        <f t="shared" si="2"/>
        <v>2613.6</v>
      </c>
    </row>
    <row r="41" spans="1:19" x14ac:dyDescent="0.2">
      <c r="A41" s="34" t="s">
        <v>139</v>
      </c>
      <c r="B41" s="2" t="s">
        <v>129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2">
        <f t="shared" si="0"/>
        <v>0</v>
      </c>
      <c r="P41" s="30">
        <f>'Specifikace služeb'!C39</f>
        <v>24</v>
      </c>
      <c r="Q41" s="7">
        <f t="shared" si="1"/>
        <v>0</v>
      </c>
      <c r="R41" s="31">
        <v>21</v>
      </c>
      <c r="S41" s="20">
        <f t="shared" si="2"/>
        <v>0</v>
      </c>
    </row>
    <row r="42" spans="1:19" x14ac:dyDescent="0.2">
      <c r="A42" s="34" t="s">
        <v>140</v>
      </c>
      <c r="B42" s="2" t="s">
        <v>129</v>
      </c>
      <c r="C42" s="34">
        <v>28</v>
      </c>
      <c r="D42" s="34"/>
      <c r="E42" s="34"/>
      <c r="F42" s="34">
        <v>6</v>
      </c>
      <c r="G42" s="34">
        <v>2</v>
      </c>
      <c r="H42" s="34">
        <v>2</v>
      </c>
      <c r="I42" s="34"/>
      <c r="J42" s="34"/>
      <c r="K42" s="34">
        <v>2</v>
      </c>
      <c r="L42" s="34"/>
      <c r="M42" s="34"/>
      <c r="N42" s="34"/>
      <c r="O42" s="2">
        <f t="shared" si="0"/>
        <v>40</v>
      </c>
      <c r="P42" s="30">
        <f>'Specifikace služeb'!C40</f>
        <v>36</v>
      </c>
      <c r="Q42" s="7">
        <f t="shared" si="1"/>
        <v>1440</v>
      </c>
      <c r="R42" s="31">
        <v>21</v>
      </c>
      <c r="S42" s="20">
        <f t="shared" si="2"/>
        <v>1742.4</v>
      </c>
    </row>
    <row r="43" spans="1:19" x14ac:dyDescent="0.2">
      <c r="A43" s="34" t="s">
        <v>141</v>
      </c>
      <c r="B43" s="2" t="s">
        <v>129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2">
        <f t="shared" si="0"/>
        <v>0</v>
      </c>
      <c r="P43" s="30">
        <f>'Specifikace služeb'!C41</f>
        <v>48</v>
      </c>
      <c r="Q43" s="7">
        <f t="shared" si="1"/>
        <v>0</v>
      </c>
      <c r="R43" s="31">
        <v>21</v>
      </c>
      <c r="S43" s="20">
        <f t="shared" si="2"/>
        <v>0</v>
      </c>
    </row>
    <row r="44" spans="1:19" x14ac:dyDescent="0.2">
      <c r="A44" s="34" t="s">
        <v>142</v>
      </c>
      <c r="B44" s="2" t="s">
        <v>129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2">
        <f t="shared" si="0"/>
        <v>0</v>
      </c>
      <c r="P44" s="30">
        <f>'Specifikace služeb'!C42</f>
        <v>7.2</v>
      </c>
      <c r="Q44" s="7">
        <f t="shared" si="1"/>
        <v>0</v>
      </c>
      <c r="R44" s="31">
        <v>21</v>
      </c>
      <c r="S44" s="20">
        <f t="shared" si="2"/>
        <v>0</v>
      </c>
    </row>
    <row r="45" spans="1:19" ht="25.5" x14ac:dyDescent="0.2">
      <c r="A45" s="68" t="s">
        <v>143</v>
      </c>
      <c r="B45" s="2" t="s">
        <v>103</v>
      </c>
      <c r="C45" s="34">
        <v>2</v>
      </c>
      <c r="D45" s="34">
        <v>1</v>
      </c>
      <c r="E45" s="34">
        <v>4</v>
      </c>
      <c r="F45" s="34">
        <v>1</v>
      </c>
      <c r="G45" s="34">
        <v>2</v>
      </c>
      <c r="H45" s="34"/>
      <c r="I45" s="34"/>
      <c r="J45" s="34"/>
      <c r="K45" s="34">
        <v>1</v>
      </c>
      <c r="L45" s="34"/>
      <c r="M45" s="34"/>
      <c r="N45" s="34">
        <v>3</v>
      </c>
      <c r="O45" s="2">
        <f t="shared" si="0"/>
        <v>14</v>
      </c>
      <c r="P45" s="30">
        <f>'Specifikace služeb'!C43</f>
        <v>36</v>
      </c>
      <c r="Q45" s="7">
        <f t="shared" si="1"/>
        <v>504</v>
      </c>
      <c r="R45" s="31">
        <v>21</v>
      </c>
      <c r="S45" s="20">
        <f t="shared" si="2"/>
        <v>609.84</v>
      </c>
    </row>
    <row r="46" spans="1:19" x14ac:dyDescent="0.2">
      <c r="A46" s="53" t="s">
        <v>144</v>
      </c>
      <c r="B46" s="2" t="s">
        <v>103</v>
      </c>
      <c r="C46" s="34"/>
      <c r="D46" s="34">
        <v>3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2">
        <f t="shared" si="0"/>
        <v>3</v>
      </c>
      <c r="P46" s="30">
        <f>'Specifikace služeb'!C44</f>
        <v>30</v>
      </c>
      <c r="Q46" s="7">
        <f t="shared" si="1"/>
        <v>90</v>
      </c>
      <c r="R46" s="31">
        <v>21</v>
      </c>
      <c r="S46" s="20">
        <f t="shared" si="2"/>
        <v>108.9</v>
      </c>
    </row>
    <row r="47" spans="1:19" x14ac:dyDescent="0.2">
      <c r="A47" s="19" t="s">
        <v>145</v>
      </c>
      <c r="B47" s="2" t="s">
        <v>103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2">
        <f t="shared" si="0"/>
        <v>0</v>
      </c>
      <c r="P47" s="30">
        <f>'Specifikace služeb'!C45</f>
        <v>36</v>
      </c>
      <c r="Q47" s="7">
        <f t="shared" si="1"/>
        <v>0</v>
      </c>
      <c r="R47" s="31">
        <v>21</v>
      </c>
      <c r="S47" s="20">
        <f t="shared" si="2"/>
        <v>0</v>
      </c>
    </row>
    <row r="48" spans="1:19" x14ac:dyDescent="0.2">
      <c r="A48" s="19" t="s">
        <v>146</v>
      </c>
      <c r="B48" s="2" t="s">
        <v>103</v>
      </c>
      <c r="C48" s="34">
        <v>6</v>
      </c>
      <c r="D48" s="34"/>
      <c r="E48" s="34">
        <v>4</v>
      </c>
      <c r="F48" s="34"/>
      <c r="G48" s="34">
        <v>1</v>
      </c>
      <c r="H48" s="34">
        <v>1</v>
      </c>
      <c r="I48" s="34"/>
      <c r="J48" s="34"/>
      <c r="K48" s="34"/>
      <c r="L48" s="34"/>
      <c r="M48" s="34"/>
      <c r="N48" s="34">
        <v>1</v>
      </c>
      <c r="O48" s="2">
        <f t="shared" si="0"/>
        <v>13</v>
      </c>
      <c r="P48" s="30">
        <f>'Specifikace služeb'!C46</f>
        <v>48</v>
      </c>
      <c r="Q48" s="7">
        <f t="shared" si="1"/>
        <v>624</v>
      </c>
      <c r="R48" s="31">
        <v>21</v>
      </c>
      <c r="S48" s="20">
        <f t="shared" si="2"/>
        <v>755.04</v>
      </c>
    </row>
    <row r="49" spans="1:19" x14ac:dyDescent="0.2">
      <c r="A49" s="19" t="s">
        <v>147</v>
      </c>
      <c r="B49" s="2" t="s">
        <v>103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2">
        <f t="shared" si="0"/>
        <v>0</v>
      </c>
      <c r="P49" s="30">
        <f>'Specifikace služeb'!C47</f>
        <v>66</v>
      </c>
      <c r="Q49" s="7">
        <f t="shared" si="1"/>
        <v>0</v>
      </c>
      <c r="R49" s="31">
        <v>21</v>
      </c>
      <c r="S49" s="20">
        <f t="shared" si="2"/>
        <v>0</v>
      </c>
    </row>
    <row r="50" spans="1:19" x14ac:dyDescent="0.2">
      <c r="A50" s="19" t="s">
        <v>148</v>
      </c>
      <c r="B50" s="2" t="s">
        <v>103</v>
      </c>
      <c r="C50" s="34"/>
      <c r="D50" s="34">
        <v>1</v>
      </c>
      <c r="E50" s="34"/>
      <c r="F50" s="34">
        <v>1</v>
      </c>
      <c r="G50" s="34">
        <v>1</v>
      </c>
      <c r="H50" s="34"/>
      <c r="I50" s="34"/>
      <c r="J50" s="34"/>
      <c r="K50" s="34">
        <v>1</v>
      </c>
      <c r="L50" s="34"/>
      <c r="M50" s="34"/>
      <c r="N50" s="34"/>
      <c r="O50" s="2">
        <f t="shared" si="0"/>
        <v>4</v>
      </c>
      <c r="P50" s="30">
        <f>'Specifikace služeb'!C48</f>
        <v>54</v>
      </c>
      <c r="Q50" s="7">
        <f t="shared" si="1"/>
        <v>216</v>
      </c>
      <c r="R50" s="31">
        <v>21</v>
      </c>
      <c r="S50" s="20">
        <f t="shared" si="2"/>
        <v>261.36</v>
      </c>
    </row>
    <row r="51" spans="1:19" x14ac:dyDescent="0.2">
      <c r="A51" s="19" t="s">
        <v>149</v>
      </c>
      <c r="B51" s="2" t="s">
        <v>103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2">
        <f t="shared" si="0"/>
        <v>0</v>
      </c>
      <c r="P51" s="30">
        <f>'Specifikace služeb'!C49</f>
        <v>78</v>
      </c>
      <c r="Q51" s="7">
        <f t="shared" si="1"/>
        <v>0</v>
      </c>
      <c r="R51" s="31">
        <v>21</v>
      </c>
      <c r="S51" s="20">
        <f t="shared" si="2"/>
        <v>0</v>
      </c>
    </row>
    <row r="52" spans="1:19" x14ac:dyDescent="0.2">
      <c r="A52" s="19" t="s">
        <v>150</v>
      </c>
      <c r="B52" s="2" t="s">
        <v>103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2">
        <f t="shared" si="0"/>
        <v>0</v>
      </c>
      <c r="P52" s="30">
        <f>'Specifikace služeb'!C50</f>
        <v>24</v>
      </c>
      <c r="Q52" s="7">
        <f t="shared" si="1"/>
        <v>0</v>
      </c>
      <c r="R52" s="31">
        <v>21</v>
      </c>
      <c r="S52" s="20">
        <f t="shared" si="2"/>
        <v>0</v>
      </c>
    </row>
    <row r="53" spans="1:19" x14ac:dyDescent="0.2">
      <c r="A53" s="19" t="s">
        <v>151</v>
      </c>
      <c r="B53" s="2" t="s">
        <v>103</v>
      </c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2">
        <f t="shared" si="0"/>
        <v>0</v>
      </c>
      <c r="P53" s="30">
        <f>'Specifikace služeb'!C51</f>
        <v>72</v>
      </c>
      <c r="Q53" s="7">
        <f t="shared" si="1"/>
        <v>0</v>
      </c>
      <c r="R53" s="31">
        <v>21</v>
      </c>
      <c r="S53" s="20">
        <f t="shared" si="2"/>
        <v>0</v>
      </c>
    </row>
    <row r="54" spans="1:19" x14ac:dyDescent="0.2">
      <c r="A54" s="19" t="s">
        <v>152</v>
      </c>
      <c r="B54" s="2" t="s">
        <v>103</v>
      </c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2">
        <f t="shared" si="0"/>
        <v>0</v>
      </c>
      <c r="P54" s="30">
        <f>'Specifikace služeb'!C52</f>
        <v>42</v>
      </c>
      <c r="Q54" s="7">
        <f t="shared" si="1"/>
        <v>0</v>
      </c>
      <c r="R54" s="31">
        <v>21</v>
      </c>
      <c r="S54" s="20">
        <f t="shared" si="2"/>
        <v>0</v>
      </c>
    </row>
    <row r="55" spans="1:19" x14ac:dyDescent="0.2">
      <c r="A55" s="19" t="s">
        <v>153</v>
      </c>
      <c r="B55" s="2" t="s">
        <v>103</v>
      </c>
      <c r="C55" s="34">
        <v>1</v>
      </c>
      <c r="D55" s="34"/>
      <c r="E55" s="34"/>
      <c r="F55" s="34">
        <v>1</v>
      </c>
      <c r="G55" s="34"/>
      <c r="H55" s="34">
        <v>1</v>
      </c>
      <c r="I55" s="34">
        <v>11</v>
      </c>
      <c r="J55" s="34">
        <v>4</v>
      </c>
      <c r="K55" s="34"/>
      <c r="L55" s="34"/>
      <c r="M55" s="34"/>
      <c r="N55" s="34">
        <v>2</v>
      </c>
      <c r="O55" s="2">
        <f t="shared" si="0"/>
        <v>20</v>
      </c>
      <c r="P55" s="30">
        <f>'Specifikace služeb'!C53</f>
        <v>36</v>
      </c>
      <c r="Q55" s="7">
        <f t="shared" si="1"/>
        <v>720</v>
      </c>
      <c r="R55" s="31">
        <v>21</v>
      </c>
      <c r="S55" s="20">
        <f t="shared" si="2"/>
        <v>871.2</v>
      </c>
    </row>
    <row r="56" spans="1:19" x14ac:dyDescent="0.2">
      <c r="A56" s="19" t="s">
        <v>154</v>
      </c>
      <c r="B56" s="2" t="s">
        <v>103</v>
      </c>
      <c r="C56" s="34"/>
      <c r="D56" s="34"/>
      <c r="E56" s="34"/>
      <c r="F56" s="34"/>
      <c r="G56" s="34">
        <v>1</v>
      </c>
      <c r="H56" s="34"/>
      <c r="I56" s="34"/>
      <c r="J56" s="34"/>
      <c r="K56" s="34"/>
      <c r="L56" s="34"/>
      <c r="M56" s="34"/>
      <c r="N56" s="34"/>
      <c r="O56" s="2">
        <f t="shared" si="0"/>
        <v>1</v>
      </c>
      <c r="P56" s="30">
        <f>'Specifikace služeb'!C54</f>
        <v>192</v>
      </c>
      <c r="Q56" s="7">
        <f t="shared" si="1"/>
        <v>192</v>
      </c>
      <c r="R56" s="31">
        <v>21</v>
      </c>
      <c r="S56" s="20">
        <f t="shared" si="2"/>
        <v>232.32</v>
      </c>
    </row>
    <row r="57" spans="1:19" x14ac:dyDescent="0.2">
      <c r="A57" s="19" t="s">
        <v>155</v>
      </c>
      <c r="B57" s="2" t="s">
        <v>103</v>
      </c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2">
        <f t="shared" si="0"/>
        <v>0</v>
      </c>
      <c r="P57" s="30">
        <f>'Specifikace služeb'!C55</f>
        <v>48</v>
      </c>
      <c r="Q57" s="7">
        <f t="shared" si="1"/>
        <v>0</v>
      </c>
      <c r="R57" s="31">
        <v>21</v>
      </c>
      <c r="S57" s="20">
        <f t="shared" si="2"/>
        <v>0</v>
      </c>
    </row>
    <row r="58" spans="1:19" ht="25.5" x14ac:dyDescent="0.2">
      <c r="A58" s="64" t="s">
        <v>156</v>
      </c>
      <c r="B58" s="2" t="s">
        <v>103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2">
        <f t="shared" si="0"/>
        <v>0</v>
      </c>
      <c r="P58" s="30">
        <f>'Specifikace služeb'!C56</f>
        <v>48</v>
      </c>
      <c r="Q58" s="7">
        <f t="shared" si="1"/>
        <v>0</v>
      </c>
      <c r="R58" s="31">
        <v>21</v>
      </c>
      <c r="S58" s="20">
        <f t="shared" si="2"/>
        <v>0</v>
      </c>
    </row>
    <row r="59" spans="1:19" x14ac:dyDescent="0.2">
      <c r="A59" s="19" t="s">
        <v>158</v>
      </c>
      <c r="B59" s="2" t="s">
        <v>103</v>
      </c>
      <c r="C59" s="24"/>
      <c r="D59" s="24"/>
      <c r="E59" s="34"/>
      <c r="F59" s="24"/>
      <c r="G59" s="24"/>
      <c r="H59" s="24"/>
      <c r="I59" s="24"/>
      <c r="J59" s="24"/>
      <c r="K59" s="24"/>
      <c r="L59" s="57"/>
      <c r="M59" s="33">
        <v>17</v>
      </c>
      <c r="N59" s="2"/>
      <c r="O59" s="2">
        <f t="shared" si="0"/>
        <v>17</v>
      </c>
      <c r="P59" s="30">
        <f>'Specifikace služeb'!C58</f>
        <v>100</v>
      </c>
      <c r="Q59" s="7">
        <f t="shared" si="1"/>
        <v>1700</v>
      </c>
      <c r="R59" s="31">
        <v>21</v>
      </c>
      <c r="S59" s="20">
        <f t="shared" si="2"/>
        <v>2057</v>
      </c>
    </row>
    <row r="60" spans="1:19" x14ac:dyDescent="0.2">
      <c r="A60" s="19" t="s">
        <v>159</v>
      </c>
      <c r="B60" s="2" t="s">
        <v>103</v>
      </c>
      <c r="C60" s="24"/>
      <c r="D60" s="24"/>
      <c r="E60" s="34"/>
      <c r="F60" s="24"/>
      <c r="G60" s="24"/>
      <c r="H60" s="24"/>
      <c r="I60" s="24"/>
      <c r="J60" s="24"/>
      <c r="K60" s="24"/>
      <c r="L60" s="24">
        <v>1</v>
      </c>
      <c r="M60" s="34">
        <v>11</v>
      </c>
      <c r="N60" s="2"/>
      <c r="O60" s="2">
        <f t="shared" si="0"/>
        <v>12</v>
      </c>
      <c r="P60" s="30">
        <f>'Specifikace služeb'!C59</f>
        <v>500</v>
      </c>
      <c r="Q60" s="7">
        <f t="shared" si="1"/>
        <v>6000</v>
      </c>
      <c r="R60" s="31">
        <v>21</v>
      </c>
      <c r="S60" s="20">
        <f t="shared" si="2"/>
        <v>7260</v>
      </c>
    </row>
    <row r="61" spans="1:19" x14ac:dyDescent="0.2">
      <c r="A61" s="19" t="s">
        <v>160</v>
      </c>
      <c r="B61" s="2" t="s">
        <v>103</v>
      </c>
      <c r="C61" s="24"/>
      <c r="D61" s="24"/>
      <c r="E61" s="34"/>
      <c r="F61" s="24"/>
      <c r="G61" s="24"/>
      <c r="H61" s="24"/>
      <c r="I61" s="24"/>
      <c r="J61" s="24"/>
      <c r="K61" s="24"/>
      <c r="L61" s="24"/>
      <c r="M61" s="34">
        <v>10</v>
      </c>
      <c r="N61" s="2"/>
      <c r="O61" s="2">
        <f t="shared" si="0"/>
        <v>10</v>
      </c>
      <c r="P61" s="30">
        <f>'Specifikace služeb'!C60</f>
        <v>30</v>
      </c>
      <c r="Q61" s="7">
        <f t="shared" si="1"/>
        <v>300</v>
      </c>
      <c r="R61" s="31">
        <v>21</v>
      </c>
      <c r="S61" s="20">
        <f t="shared" si="2"/>
        <v>363</v>
      </c>
    </row>
    <row r="62" spans="1:19" x14ac:dyDescent="0.2">
      <c r="A62" s="19" t="s">
        <v>161</v>
      </c>
      <c r="B62" s="45" t="s">
        <v>103</v>
      </c>
      <c r="C62" s="24"/>
      <c r="D62" s="24"/>
      <c r="E62" s="34"/>
      <c r="F62" s="24"/>
      <c r="G62" s="24"/>
      <c r="H62" s="24"/>
      <c r="I62" s="24"/>
      <c r="J62" s="24"/>
      <c r="K62" s="24"/>
      <c r="L62" s="24"/>
      <c r="M62" s="34">
        <v>21</v>
      </c>
      <c r="N62" s="2"/>
      <c r="O62" s="2">
        <f t="shared" si="0"/>
        <v>21</v>
      </c>
      <c r="P62" s="30">
        <f>'Specifikace služeb'!C61</f>
        <v>50</v>
      </c>
      <c r="Q62" s="7">
        <f t="shared" si="1"/>
        <v>1050</v>
      </c>
      <c r="R62" s="31">
        <v>21</v>
      </c>
      <c r="S62" s="20">
        <f t="shared" si="2"/>
        <v>1270.5</v>
      </c>
    </row>
    <row r="63" spans="1:19" x14ac:dyDescent="0.2">
      <c r="A63" s="19" t="s">
        <v>162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34">
        <v>31</v>
      </c>
      <c r="N63" s="2"/>
      <c r="O63" s="2">
        <f>SUM(C63:N63)</f>
        <v>31</v>
      </c>
      <c r="P63" s="30">
        <f>'Specifikace služeb'!C62</f>
        <v>55</v>
      </c>
      <c r="Q63" s="7">
        <f>O63*P63</f>
        <v>1705</v>
      </c>
      <c r="R63" s="31">
        <v>21</v>
      </c>
      <c r="S63" s="20">
        <f>Q63*(100+R63)/100</f>
        <v>2063.0500000000002</v>
      </c>
    </row>
    <row r="64" spans="1:19" x14ac:dyDescent="0.2">
      <c r="A64" s="19" t="s">
        <v>163</v>
      </c>
      <c r="B64" s="2" t="s">
        <v>103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34">
        <v>7</v>
      </c>
      <c r="N64" s="2"/>
      <c r="O64" s="2">
        <f>SUM(C64:N64)</f>
        <v>7</v>
      </c>
      <c r="P64" s="30">
        <f>'Specifikace služeb'!C63</f>
        <v>152</v>
      </c>
      <c r="Q64" s="7">
        <f>O64*P64</f>
        <v>1064</v>
      </c>
      <c r="R64" s="31">
        <v>21</v>
      </c>
      <c r="S64" s="20">
        <f>Q64*(100+R64)/100</f>
        <v>1287.44</v>
      </c>
    </row>
    <row r="65" spans="1:19" ht="16.5" hidden="1" thickBot="1" x14ac:dyDescent="0.3">
      <c r="A65" s="9" t="s">
        <v>202</v>
      </c>
      <c r="B65" s="80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60"/>
      <c r="N65" s="60"/>
      <c r="O65" s="60"/>
      <c r="P65" s="12"/>
      <c r="Q65" s="13">
        <f>SUM(Q5:Q64)</f>
        <v>35258.6</v>
      </c>
      <c r="R65" s="29"/>
      <c r="S65" s="13">
        <f>SUM(S5:S64)</f>
        <v>42662.90600000001</v>
      </c>
    </row>
    <row r="66" spans="1:19" x14ac:dyDescent="0.2">
      <c r="D66" s="27"/>
    </row>
  </sheetData>
  <pageMargins left="0.7" right="0.7" top="0.78740157499999996" bottom="0.78740157499999996" header="0.3" footer="0.3"/>
  <pageSetup paperSize="8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65"/>
  <sheetViews>
    <sheetView zoomScale="91" zoomScaleNormal="91" workbookViewId="0">
      <selection activeCell="C32" sqref="C32"/>
    </sheetView>
  </sheetViews>
  <sheetFormatPr defaultRowHeight="12.75" x14ac:dyDescent="0.2"/>
  <cols>
    <col min="1" max="1" width="57.5703125" style="1" bestFit="1" customWidth="1"/>
    <col min="2" max="2" width="9.42578125" style="1" customWidth="1"/>
    <col min="3" max="11" width="10.5703125" style="22" customWidth="1"/>
    <col min="12" max="12" width="12.7109375" style="22" customWidth="1"/>
    <col min="13" max="13" width="12" style="22" customWidth="1"/>
    <col min="14" max="14" width="12.7109375" style="22" customWidth="1"/>
    <col min="15" max="15" width="10.5703125" style="1" customWidth="1"/>
    <col min="16" max="16" width="11.85546875" style="1" customWidth="1"/>
    <col min="17" max="19" width="10.5703125" style="1" customWidth="1"/>
    <col min="20" max="20" width="11.140625" style="1" customWidth="1"/>
    <col min="21" max="24" width="9.140625" style="1" hidden="1" customWidth="1"/>
    <col min="25" max="16384" width="9.140625" style="1"/>
  </cols>
  <sheetData>
    <row r="1" spans="1:24" ht="39" x14ac:dyDescent="0.25">
      <c r="A1" s="8" t="s">
        <v>167</v>
      </c>
      <c r="C1" s="75" t="s">
        <v>168</v>
      </c>
      <c r="D1" s="75" t="s">
        <v>169</v>
      </c>
      <c r="E1" s="75" t="s">
        <v>170</v>
      </c>
      <c r="F1" s="75" t="s">
        <v>171</v>
      </c>
      <c r="G1" s="75" t="s">
        <v>172</v>
      </c>
      <c r="H1" s="75" t="s">
        <v>173</v>
      </c>
      <c r="I1" s="75" t="s">
        <v>174</v>
      </c>
      <c r="J1" s="75" t="s">
        <v>175</v>
      </c>
      <c r="K1" s="75" t="s">
        <v>176</v>
      </c>
      <c r="L1" s="75" t="s">
        <v>177</v>
      </c>
      <c r="M1" s="75" t="s">
        <v>178</v>
      </c>
      <c r="N1" s="75" t="s">
        <v>179</v>
      </c>
      <c r="O1" s="75" t="s">
        <v>180</v>
      </c>
      <c r="P1" s="75" t="s">
        <v>181</v>
      </c>
      <c r="Q1" s="75" t="s">
        <v>182</v>
      </c>
      <c r="R1" s="75" t="s">
        <v>183</v>
      </c>
      <c r="S1" s="75" t="s">
        <v>184</v>
      </c>
      <c r="T1" s="22"/>
    </row>
    <row r="2" spans="1:24" ht="38.25" x14ac:dyDescent="0.2">
      <c r="A2" s="76" t="s">
        <v>78</v>
      </c>
      <c r="B2" s="4" t="s">
        <v>81</v>
      </c>
      <c r="C2" s="23" t="s">
        <v>185</v>
      </c>
      <c r="D2" s="23" t="s">
        <v>186</v>
      </c>
      <c r="E2" s="23" t="s">
        <v>186</v>
      </c>
      <c r="F2" s="23" t="s">
        <v>186</v>
      </c>
      <c r="G2" s="23" t="s">
        <v>186</v>
      </c>
      <c r="H2" s="23" t="s">
        <v>186</v>
      </c>
      <c r="I2" s="23" t="s">
        <v>186</v>
      </c>
      <c r="J2" s="23" t="s">
        <v>186</v>
      </c>
      <c r="K2" s="23" t="s">
        <v>186</v>
      </c>
      <c r="L2" s="23" t="s">
        <v>186</v>
      </c>
      <c r="M2" s="23" t="s">
        <v>186</v>
      </c>
      <c r="N2" s="23" t="s">
        <v>186</v>
      </c>
      <c r="O2" s="4" t="s">
        <v>186</v>
      </c>
      <c r="P2" s="4" t="s">
        <v>186</v>
      </c>
      <c r="Q2" s="4" t="s">
        <v>186</v>
      </c>
      <c r="R2" s="4" t="s">
        <v>186</v>
      </c>
      <c r="S2" s="4" t="s">
        <v>186</v>
      </c>
      <c r="T2" s="23" t="s">
        <v>187</v>
      </c>
      <c r="U2" s="23" t="s">
        <v>188</v>
      </c>
      <c r="V2" s="23" t="s">
        <v>189</v>
      </c>
      <c r="W2" s="23" t="s">
        <v>190</v>
      </c>
      <c r="X2" s="77" t="s">
        <v>191</v>
      </c>
    </row>
    <row r="3" spans="1:24" x14ac:dyDescent="0.2">
      <c r="A3" s="3" t="s">
        <v>80</v>
      </c>
      <c r="B3" s="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4"/>
      <c r="P3" s="4"/>
      <c r="Q3" s="4"/>
      <c r="R3" s="4"/>
      <c r="S3" s="4"/>
      <c r="T3" s="4"/>
      <c r="U3" s="4"/>
      <c r="V3" s="5"/>
      <c r="W3" s="5"/>
      <c r="X3" s="5"/>
    </row>
    <row r="4" spans="1:24" x14ac:dyDescent="0.2">
      <c r="A4" s="34" t="s">
        <v>102</v>
      </c>
      <c r="B4" s="2" t="s">
        <v>103</v>
      </c>
      <c r="C4" s="24">
        <v>1</v>
      </c>
      <c r="D4" s="24">
        <v>1</v>
      </c>
      <c r="E4" s="24">
        <v>1</v>
      </c>
      <c r="F4" s="24"/>
      <c r="G4" s="24">
        <v>2</v>
      </c>
      <c r="H4" s="24">
        <v>1</v>
      </c>
      <c r="I4" s="24">
        <v>1</v>
      </c>
      <c r="J4" s="24">
        <v>1</v>
      </c>
      <c r="K4" s="24">
        <v>1</v>
      </c>
      <c r="L4" s="24">
        <v>1</v>
      </c>
      <c r="M4" s="24"/>
      <c r="N4" s="24">
        <v>1</v>
      </c>
      <c r="O4" s="2">
        <v>1</v>
      </c>
      <c r="P4" s="2">
        <v>1</v>
      </c>
      <c r="Q4" s="2"/>
      <c r="R4" s="2"/>
      <c r="S4" s="2">
        <v>7</v>
      </c>
      <c r="T4" s="2">
        <f>SUM(C4:S4)</f>
        <v>20</v>
      </c>
      <c r="U4" s="30">
        <f>'Specifikace služeb'!C3</f>
        <v>98.4</v>
      </c>
      <c r="V4" s="7">
        <f>T4*U4</f>
        <v>1968</v>
      </c>
      <c r="W4" s="78">
        <v>21</v>
      </c>
      <c r="X4" s="7">
        <f>V4*(100+W4)/100</f>
        <v>2381.2800000000002</v>
      </c>
    </row>
    <row r="5" spans="1:24" x14ac:dyDescent="0.2">
      <c r="A5" s="34" t="s">
        <v>104</v>
      </c>
      <c r="B5" s="2" t="s">
        <v>105</v>
      </c>
      <c r="C5" s="24"/>
      <c r="D5" s="24"/>
      <c r="E5" s="24">
        <v>1</v>
      </c>
      <c r="F5" s="24">
        <v>1</v>
      </c>
      <c r="G5" s="24">
        <v>2</v>
      </c>
      <c r="H5" s="24">
        <v>1</v>
      </c>
      <c r="I5" s="24"/>
      <c r="J5" s="24">
        <v>1</v>
      </c>
      <c r="K5" s="24">
        <v>1</v>
      </c>
      <c r="L5" s="24"/>
      <c r="M5" s="24"/>
      <c r="N5" s="24">
        <v>1</v>
      </c>
      <c r="O5" s="2"/>
      <c r="P5" s="2">
        <v>1</v>
      </c>
      <c r="Q5" s="2"/>
      <c r="R5" s="2"/>
      <c r="S5" s="2"/>
      <c r="T5" s="2">
        <f t="shared" ref="T5:T62" si="0">SUM(C5:S5)</f>
        <v>9</v>
      </c>
      <c r="U5" s="30">
        <f>'Specifikace služeb'!C4</f>
        <v>114</v>
      </c>
      <c r="V5" s="7">
        <f t="shared" ref="V5:V62" si="1">T5*U5</f>
        <v>1026</v>
      </c>
      <c r="W5" s="78">
        <v>21</v>
      </c>
      <c r="X5" s="7">
        <f t="shared" ref="X5:X62" si="2">V5*(100+W5)/100</f>
        <v>1241.46</v>
      </c>
    </row>
    <row r="6" spans="1:24" x14ac:dyDescent="0.2">
      <c r="A6" s="34" t="s">
        <v>106</v>
      </c>
      <c r="B6" s="2" t="s">
        <v>105</v>
      </c>
      <c r="C6" s="24">
        <v>2</v>
      </c>
      <c r="D6" s="24">
        <v>2</v>
      </c>
      <c r="E6" s="24">
        <v>1</v>
      </c>
      <c r="F6" s="24"/>
      <c r="G6" s="24"/>
      <c r="H6" s="24">
        <v>6</v>
      </c>
      <c r="I6" s="24">
        <v>2</v>
      </c>
      <c r="J6" s="24">
        <v>1</v>
      </c>
      <c r="K6" s="24"/>
      <c r="L6" s="24"/>
      <c r="M6" s="24"/>
      <c r="N6" s="24"/>
      <c r="O6" s="2">
        <v>1</v>
      </c>
      <c r="P6" s="2"/>
      <c r="Q6" s="2"/>
      <c r="R6" s="2">
        <v>1</v>
      </c>
      <c r="S6" s="2">
        <v>2</v>
      </c>
      <c r="T6" s="2">
        <f t="shared" si="0"/>
        <v>18</v>
      </c>
      <c r="U6" s="30">
        <f>'Specifikace služeb'!C5</f>
        <v>180</v>
      </c>
      <c r="V6" s="7">
        <f t="shared" si="1"/>
        <v>3240</v>
      </c>
      <c r="W6" s="78">
        <v>21</v>
      </c>
      <c r="X6" s="7">
        <f t="shared" si="2"/>
        <v>3920.4</v>
      </c>
    </row>
    <row r="7" spans="1:24" x14ac:dyDescent="0.2">
      <c r="A7" s="34" t="s">
        <v>107</v>
      </c>
      <c r="B7" s="2" t="s">
        <v>105</v>
      </c>
      <c r="C7" s="24"/>
      <c r="D7" s="24"/>
      <c r="E7" s="24"/>
      <c r="F7" s="24"/>
      <c r="G7" s="24"/>
      <c r="H7" s="24"/>
      <c r="I7" s="24">
        <v>3</v>
      </c>
      <c r="J7" s="24"/>
      <c r="K7" s="24"/>
      <c r="L7" s="24"/>
      <c r="M7" s="24"/>
      <c r="N7" s="24"/>
      <c r="O7" s="2"/>
      <c r="P7" s="2"/>
      <c r="Q7" s="2"/>
      <c r="R7" s="2"/>
      <c r="S7" s="2"/>
      <c r="T7" s="2">
        <f t="shared" si="0"/>
        <v>3</v>
      </c>
      <c r="U7" s="30">
        <f>'Specifikace služeb'!C6</f>
        <v>276</v>
      </c>
      <c r="V7" s="7">
        <f t="shared" si="1"/>
        <v>828</v>
      </c>
      <c r="W7" s="78">
        <v>21</v>
      </c>
      <c r="X7" s="7">
        <f t="shared" si="2"/>
        <v>1001.88</v>
      </c>
    </row>
    <row r="8" spans="1:24" x14ac:dyDescent="0.2">
      <c r="A8" s="34" t="s">
        <v>108</v>
      </c>
      <c r="B8" s="2" t="s">
        <v>103</v>
      </c>
      <c r="C8" s="24"/>
      <c r="D8" s="24"/>
      <c r="E8" s="24"/>
      <c r="F8" s="24"/>
      <c r="G8" s="24">
        <v>1</v>
      </c>
      <c r="H8" s="24"/>
      <c r="I8" s="24"/>
      <c r="J8" s="24"/>
      <c r="K8" s="24"/>
      <c r="L8" s="24">
        <v>1</v>
      </c>
      <c r="M8" s="24"/>
      <c r="N8" s="24"/>
      <c r="O8" s="2"/>
      <c r="P8" s="2"/>
      <c r="Q8" s="2"/>
      <c r="R8" s="2"/>
      <c r="S8" s="2"/>
      <c r="T8" s="2">
        <f t="shared" si="0"/>
        <v>2</v>
      </c>
      <c r="U8" s="30">
        <f>'Specifikace služeb'!C7</f>
        <v>108</v>
      </c>
      <c r="V8" s="7">
        <f t="shared" si="1"/>
        <v>216</v>
      </c>
      <c r="W8" s="78">
        <v>21</v>
      </c>
      <c r="X8" s="7">
        <f t="shared" si="2"/>
        <v>261.36</v>
      </c>
    </row>
    <row r="9" spans="1:24" x14ac:dyDescent="0.2">
      <c r="A9" s="34" t="s">
        <v>109</v>
      </c>
      <c r="B9" s="2" t="s">
        <v>103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"/>
      <c r="P9" s="2"/>
      <c r="Q9" s="2"/>
      <c r="R9" s="2"/>
      <c r="S9" s="2"/>
      <c r="T9" s="2">
        <f t="shared" si="0"/>
        <v>0</v>
      </c>
      <c r="U9" s="30">
        <f>'Specifikace služeb'!C8</f>
        <v>222</v>
      </c>
      <c r="V9" s="7">
        <f t="shared" si="1"/>
        <v>0</v>
      </c>
      <c r="W9" s="78">
        <v>21</v>
      </c>
      <c r="X9" s="7">
        <f t="shared" si="2"/>
        <v>0</v>
      </c>
    </row>
    <row r="10" spans="1:24" x14ac:dyDescent="0.2">
      <c r="A10" s="34" t="s">
        <v>110</v>
      </c>
      <c r="B10" s="2" t="s">
        <v>103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"/>
      <c r="P10" s="2"/>
      <c r="Q10" s="2"/>
      <c r="R10" s="2"/>
      <c r="S10" s="2"/>
      <c r="T10" s="2">
        <f t="shared" si="0"/>
        <v>0</v>
      </c>
      <c r="U10" s="30">
        <f>'Specifikace služeb'!C9</f>
        <v>420</v>
      </c>
      <c r="V10" s="7">
        <f t="shared" si="1"/>
        <v>0</v>
      </c>
      <c r="W10" s="78">
        <v>21</v>
      </c>
      <c r="X10" s="7">
        <f t="shared" si="2"/>
        <v>0</v>
      </c>
    </row>
    <row r="11" spans="1:24" x14ac:dyDescent="0.2">
      <c r="A11" s="34" t="s">
        <v>111</v>
      </c>
      <c r="B11" s="2" t="s">
        <v>112</v>
      </c>
      <c r="C11" s="24"/>
      <c r="D11" s="24"/>
      <c r="E11" s="24">
        <v>8</v>
      </c>
      <c r="F11" s="24"/>
      <c r="G11" s="24">
        <v>21</v>
      </c>
      <c r="H11" s="24">
        <v>5</v>
      </c>
      <c r="I11" s="24"/>
      <c r="J11" s="24"/>
      <c r="K11" s="24"/>
      <c r="L11" s="24"/>
      <c r="M11" s="24"/>
      <c r="N11" s="24"/>
      <c r="O11" s="2"/>
      <c r="P11" s="2"/>
      <c r="Q11" s="2"/>
      <c r="R11" s="2"/>
      <c r="S11" s="2"/>
      <c r="T11" s="2">
        <f t="shared" si="0"/>
        <v>34</v>
      </c>
      <c r="U11" s="30">
        <f>'Specifikace služeb'!C10</f>
        <v>38.4</v>
      </c>
      <c r="V11" s="7">
        <f t="shared" si="1"/>
        <v>1305.5999999999999</v>
      </c>
      <c r="W11" s="78">
        <v>21</v>
      </c>
      <c r="X11" s="7">
        <f t="shared" si="2"/>
        <v>1579.7759999999998</v>
      </c>
    </row>
    <row r="12" spans="1:24" x14ac:dyDescent="0.2">
      <c r="A12" s="34" t="s">
        <v>113</v>
      </c>
      <c r="B12" s="2" t="s">
        <v>112</v>
      </c>
      <c r="C12" s="24"/>
      <c r="D12" s="24"/>
      <c r="E12" s="24"/>
      <c r="F12" s="24"/>
      <c r="G12" s="24"/>
      <c r="H12" s="24">
        <v>65</v>
      </c>
      <c r="I12" s="24">
        <v>80</v>
      </c>
      <c r="J12" s="24"/>
      <c r="K12" s="24"/>
      <c r="L12" s="24"/>
      <c r="M12" s="24"/>
      <c r="N12" s="24"/>
      <c r="O12" s="2"/>
      <c r="P12" s="2"/>
      <c r="Q12" s="2"/>
      <c r="R12" s="2"/>
      <c r="S12" s="2"/>
      <c r="T12" s="2">
        <f t="shared" si="0"/>
        <v>145</v>
      </c>
      <c r="U12" s="30">
        <f>'Specifikace služeb'!C11</f>
        <v>40.799999999999997</v>
      </c>
      <c r="V12" s="7">
        <f t="shared" si="1"/>
        <v>5916</v>
      </c>
      <c r="W12" s="78">
        <v>21</v>
      </c>
      <c r="X12" s="7">
        <f t="shared" si="2"/>
        <v>7158.36</v>
      </c>
    </row>
    <row r="13" spans="1:24" x14ac:dyDescent="0.2">
      <c r="A13" s="34" t="s">
        <v>114</v>
      </c>
      <c r="B13" s="2" t="s">
        <v>112</v>
      </c>
      <c r="C13" s="24"/>
      <c r="D13" s="24"/>
      <c r="E13" s="24">
        <v>26</v>
      </c>
      <c r="F13" s="24"/>
      <c r="G13" s="24"/>
      <c r="H13" s="24"/>
      <c r="I13" s="24">
        <v>12</v>
      </c>
      <c r="J13" s="24"/>
      <c r="K13" s="24"/>
      <c r="L13" s="24"/>
      <c r="M13" s="24"/>
      <c r="N13" s="24"/>
      <c r="O13" s="2"/>
      <c r="P13" s="2"/>
      <c r="Q13" s="2"/>
      <c r="R13" s="2"/>
      <c r="S13" s="2"/>
      <c r="T13" s="2">
        <f t="shared" si="0"/>
        <v>38</v>
      </c>
      <c r="U13" s="30">
        <f>'Specifikace služeb'!C12</f>
        <v>43.2</v>
      </c>
      <c r="V13" s="7">
        <f t="shared" si="1"/>
        <v>1641.6000000000001</v>
      </c>
      <c r="W13" s="78">
        <v>21</v>
      </c>
      <c r="X13" s="7">
        <f t="shared" si="2"/>
        <v>1986.336</v>
      </c>
    </row>
    <row r="14" spans="1:24" x14ac:dyDescent="0.2">
      <c r="A14" s="34" t="s">
        <v>115</v>
      </c>
      <c r="B14" s="2" t="s">
        <v>112</v>
      </c>
      <c r="C14" s="24">
        <v>5</v>
      </c>
      <c r="D14" s="24">
        <v>12</v>
      </c>
      <c r="E14" s="24"/>
      <c r="F14" s="24">
        <v>2</v>
      </c>
      <c r="G14" s="24"/>
      <c r="H14" s="24"/>
      <c r="I14" s="24">
        <v>6</v>
      </c>
      <c r="J14" s="24">
        <v>5</v>
      </c>
      <c r="K14" s="24">
        <v>8</v>
      </c>
      <c r="L14" s="24"/>
      <c r="M14" s="24"/>
      <c r="N14" s="24"/>
      <c r="O14" s="2"/>
      <c r="P14" s="2"/>
      <c r="Q14" s="2"/>
      <c r="R14" s="2"/>
      <c r="S14" s="2">
        <v>8</v>
      </c>
      <c r="T14" s="2">
        <f t="shared" si="0"/>
        <v>46</v>
      </c>
      <c r="U14" s="30">
        <f>'Specifikace služeb'!C13</f>
        <v>42</v>
      </c>
      <c r="V14" s="7">
        <f t="shared" si="1"/>
        <v>1932</v>
      </c>
      <c r="W14" s="78">
        <v>21</v>
      </c>
      <c r="X14" s="7">
        <f t="shared" si="2"/>
        <v>2337.7199999999998</v>
      </c>
    </row>
    <row r="15" spans="1:24" x14ac:dyDescent="0.2">
      <c r="A15" s="34" t="s">
        <v>113</v>
      </c>
      <c r="B15" s="2" t="s">
        <v>112</v>
      </c>
      <c r="C15" s="24">
        <v>3</v>
      </c>
      <c r="D15" s="24">
        <v>1</v>
      </c>
      <c r="E15" s="24"/>
      <c r="F15" s="24"/>
      <c r="G15" s="24"/>
      <c r="H15" s="24">
        <v>3</v>
      </c>
      <c r="I15" s="24"/>
      <c r="J15" s="24">
        <v>11</v>
      </c>
      <c r="K15" s="24"/>
      <c r="L15" s="24"/>
      <c r="M15" s="24"/>
      <c r="N15" s="24"/>
      <c r="O15" s="2"/>
      <c r="P15" s="2"/>
      <c r="Q15" s="2"/>
      <c r="R15" s="2"/>
      <c r="S15" s="2"/>
      <c r="T15" s="2">
        <f t="shared" si="0"/>
        <v>18</v>
      </c>
      <c r="U15" s="30">
        <f>'Specifikace služeb'!C14</f>
        <v>45.6</v>
      </c>
      <c r="V15" s="7">
        <f t="shared" si="1"/>
        <v>820.80000000000007</v>
      </c>
      <c r="W15" s="78">
        <v>21</v>
      </c>
      <c r="X15" s="7">
        <f t="shared" si="2"/>
        <v>993.16800000000001</v>
      </c>
    </row>
    <row r="16" spans="1:24" x14ac:dyDescent="0.2">
      <c r="A16" s="34" t="s">
        <v>114</v>
      </c>
      <c r="B16" s="2" t="s">
        <v>112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"/>
      <c r="P16" s="2"/>
      <c r="Q16" s="2"/>
      <c r="R16" s="2"/>
      <c r="S16" s="2"/>
      <c r="T16" s="2">
        <f t="shared" si="0"/>
        <v>0</v>
      </c>
      <c r="U16" s="30">
        <f>'Specifikace služeb'!C15</f>
        <v>49.2</v>
      </c>
      <c r="V16" s="7">
        <f t="shared" si="1"/>
        <v>0</v>
      </c>
      <c r="W16" s="78">
        <v>21</v>
      </c>
      <c r="X16" s="7">
        <f t="shared" si="2"/>
        <v>0</v>
      </c>
    </row>
    <row r="17" spans="1:24" x14ac:dyDescent="0.2">
      <c r="A17" s="34" t="s">
        <v>116</v>
      </c>
      <c r="B17" s="2" t="s">
        <v>103</v>
      </c>
      <c r="C17" s="24"/>
      <c r="D17" s="24"/>
      <c r="E17" s="24">
        <v>39</v>
      </c>
      <c r="F17" s="24"/>
      <c r="G17" s="24">
        <v>7</v>
      </c>
      <c r="H17" s="24">
        <v>66</v>
      </c>
      <c r="I17" s="24">
        <v>137</v>
      </c>
      <c r="J17" s="24"/>
      <c r="K17" s="24"/>
      <c r="L17" s="24"/>
      <c r="M17" s="24"/>
      <c r="N17" s="24"/>
      <c r="O17" s="2"/>
      <c r="P17" s="2"/>
      <c r="Q17" s="2"/>
      <c r="R17" s="2"/>
      <c r="S17" s="2"/>
      <c r="T17" s="2">
        <f t="shared" si="0"/>
        <v>249</v>
      </c>
      <c r="U17" s="30">
        <f>'Specifikace služeb'!C16</f>
        <v>24</v>
      </c>
      <c r="V17" s="7">
        <f t="shared" si="1"/>
        <v>5976</v>
      </c>
      <c r="W17" s="78">
        <v>21</v>
      </c>
      <c r="X17" s="7">
        <f t="shared" si="2"/>
        <v>7230.96</v>
      </c>
    </row>
    <row r="18" spans="1:24" x14ac:dyDescent="0.2">
      <c r="A18" s="34" t="s">
        <v>117</v>
      </c>
      <c r="B18" s="2" t="s">
        <v>103</v>
      </c>
      <c r="C18" s="24">
        <v>3</v>
      </c>
      <c r="D18" s="24">
        <v>22</v>
      </c>
      <c r="E18" s="24">
        <v>2</v>
      </c>
      <c r="F18" s="24">
        <v>2</v>
      </c>
      <c r="G18" s="24">
        <v>8</v>
      </c>
      <c r="H18" s="24">
        <v>10</v>
      </c>
      <c r="I18" s="24">
        <v>5</v>
      </c>
      <c r="J18" s="24">
        <v>34</v>
      </c>
      <c r="K18" s="24">
        <v>24</v>
      </c>
      <c r="L18" s="24"/>
      <c r="M18" s="24"/>
      <c r="N18" s="24"/>
      <c r="O18" s="2"/>
      <c r="P18" s="2"/>
      <c r="Q18" s="2"/>
      <c r="R18" s="2"/>
      <c r="S18" s="2"/>
      <c r="T18" s="2">
        <f t="shared" si="0"/>
        <v>110</v>
      </c>
      <c r="U18" s="30">
        <f>'Specifikace služeb'!C17</f>
        <v>26.4</v>
      </c>
      <c r="V18" s="7">
        <f t="shared" si="1"/>
        <v>2904</v>
      </c>
      <c r="W18" s="78">
        <v>21</v>
      </c>
      <c r="X18" s="7">
        <f t="shared" si="2"/>
        <v>3513.84</v>
      </c>
    </row>
    <row r="19" spans="1:24" x14ac:dyDescent="0.2">
      <c r="A19" s="34" t="s">
        <v>118</v>
      </c>
      <c r="B19" s="2" t="s">
        <v>103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"/>
      <c r="P19" s="2"/>
      <c r="Q19" s="2"/>
      <c r="R19" s="2"/>
      <c r="S19" s="2"/>
      <c r="T19" s="2">
        <f t="shared" si="0"/>
        <v>0</v>
      </c>
      <c r="U19" s="30">
        <f>'Specifikace služeb'!C18</f>
        <v>60</v>
      </c>
      <c r="V19" s="7">
        <f t="shared" si="1"/>
        <v>0</v>
      </c>
      <c r="W19" s="78">
        <v>21</v>
      </c>
      <c r="X19" s="7">
        <f t="shared" si="2"/>
        <v>0</v>
      </c>
    </row>
    <row r="20" spans="1:24" x14ac:dyDescent="0.2">
      <c r="A20" s="47" t="s">
        <v>119</v>
      </c>
      <c r="B20" s="2" t="s">
        <v>103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"/>
      <c r="P20" s="2"/>
      <c r="Q20" s="2"/>
      <c r="R20" s="2"/>
      <c r="S20" s="2"/>
      <c r="T20" s="2">
        <f t="shared" si="0"/>
        <v>0</v>
      </c>
      <c r="U20" s="30">
        <f>'Specifikace služeb'!C19</f>
        <v>48</v>
      </c>
      <c r="V20" s="7">
        <f t="shared" si="1"/>
        <v>0</v>
      </c>
      <c r="W20" s="78">
        <v>21</v>
      </c>
      <c r="X20" s="7">
        <f t="shared" si="2"/>
        <v>0</v>
      </c>
    </row>
    <row r="21" spans="1:24" x14ac:dyDescent="0.2">
      <c r="A21" s="47" t="s">
        <v>120</v>
      </c>
      <c r="B21" s="2" t="s">
        <v>103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"/>
      <c r="P21" s="2"/>
      <c r="Q21" s="2"/>
      <c r="R21" s="2"/>
      <c r="S21" s="2"/>
      <c r="T21" s="2">
        <f t="shared" si="0"/>
        <v>0</v>
      </c>
      <c r="U21" s="30">
        <f>'Specifikace služeb'!C20</f>
        <v>54</v>
      </c>
      <c r="V21" s="7">
        <f t="shared" si="1"/>
        <v>0</v>
      </c>
      <c r="W21" s="78">
        <v>21</v>
      </c>
      <c r="X21" s="7">
        <f t="shared" si="2"/>
        <v>0</v>
      </c>
    </row>
    <row r="22" spans="1:24" x14ac:dyDescent="0.2">
      <c r="A22" s="34" t="s">
        <v>121</v>
      </c>
      <c r="B22" s="2" t="s">
        <v>103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"/>
      <c r="P22" s="2"/>
      <c r="Q22" s="2"/>
      <c r="R22" s="2"/>
      <c r="S22" s="2"/>
      <c r="T22" s="2">
        <f t="shared" si="0"/>
        <v>0</v>
      </c>
      <c r="U22" s="30">
        <f>'Specifikace služeb'!C21</f>
        <v>60</v>
      </c>
      <c r="V22" s="7">
        <f t="shared" si="1"/>
        <v>0</v>
      </c>
      <c r="W22" s="78">
        <v>21</v>
      </c>
      <c r="X22" s="7">
        <f t="shared" si="2"/>
        <v>0</v>
      </c>
    </row>
    <row r="23" spans="1:24" x14ac:dyDescent="0.2">
      <c r="A23" s="34" t="s">
        <v>122</v>
      </c>
      <c r="B23" s="2" t="s">
        <v>103</v>
      </c>
      <c r="C23" s="24"/>
      <c r="D23" s="24"/>
      <c r="E23" s="24"/>
      <c r="F23" s="24"/>
      <c r="G23" s="24"/>
      <c r="H23" s="24">
        <v>6</v>
      </c>
      <c r="I23" s="24"/>
      <c r="J23" s="24"/>
      <c r="K23" s="24"/>
      <c r="L23" s="24"/>
      <c r="M23" s="24"/>
      <c r="N23" s="24"/>
      <c r="O23" s="2"/>
      <c r="P23" s="2"/>
      <c r="Q23" s="2"/>
      <c r="R23" s="2"/>
      <c r="S23" s="2"/>
      <c r="T23" s="2">
        <f t="shared" si="0"/>
        <v>6</v>
      </c>
      <c r="U23" s="30">
        <f>'Specifikace služeb'!C22</f>
        <v>56.4</v>
      </c>
      <c r="V23" s="7">
        <f t="shared" si="1"/>
        <v>338.4</v>
      </c>
      <c r="W23" s="78">
        <v>21</v>
      </c>
      <c r="X23" s="7">
        <f t="shared" si="2"/>
        <v>409.46399999999994</v>
      </c>
    </row>
    <row r="24" spans="1:24" x14ac:dyDescent="0.2">
      <c r="A24" s="34" t="s">
        <v>123</v>
      </c>
      <c r="B24" s="2" t="s">
        <v>103</v>
      </c>
      <c r="C24" s="24"/>
      <c r="D24" s="24">
        <v>3</v>
      </c>
      <c r="E24" s="24"/>
      <c r="F24" s="24"/>
      <c r="G24" s="24"/>
      <c r="H24" s="24">
        <v>1</v>
      </c>
      <c r="I24" s="24">
        <v>12</v>
      </c>
      <c r="J24" s="24"/>
      <c r="K24" s="24"/>
      <c r="L24" s="24"/>
      <c r="M24" s="24"/>
      <c r="N24" s="24"/>
      <c r="O24" s="2"/>
      <c r="P24" s="2"/>
      <c r="Q24" s="2"/>
      <c r="R24" s="2"/>
      <c r="S24" s="2"/>
      <c r="T24" s="2">
        <f t="shared" si="0"/>
        <v>16</v>
      </c>
      <c r="U24" s="30">
        <f>'Specifikace služeb'!C23</f>
        <v>48</v>
      </c>
      <c r="V24" s="7">
        <f t="shared" si="1"/>
        <v>768</v>
      </c>
      <c r="W24" s="78">
        <v>21</v>
      </c>
      <c r="X24" s="7">
        <f t="shared" si="2"/>
        <v>929.28</v>
      </c>
    </row>
    <row r="25" spans="1:24" x14ac:dyDescent="0.2">
      <c r="A25" s="34" t="s">
        <v>120</v>
      </c>
      <c r="B25" s="2" t="s">
        <v>103</v>
      </c>
      <c r="C25" s="24">
        <v>2</v>
      </c>
      <c r="D25" s="24"/>
      <c r="E25" s="24"/>
      <c r="F25" s="24"/>
      <c r="G25" s="24"/>
      <c r="H25" s="24"/>
      <c r="I25" s="24">
        <v>2</v>
      </c>
      <c r="J25" s="24">
        <v>4</v>
      </c>
      <c r="K25" s="24"/>
      <c r="L25" s="24"/>
      <c r="M25" s="24"/>
      <c r="N25" s="24"/>
      <c r="O25" s="2"/>
      <c r="P25" s="2"/>
      <c r="Q25" s="2"/>
      <c r="R25" s="2"/>
      <c r="S25" s="2"/>
      <c r="T25" s="2">
        <f t="shared" si="0"/>
        <v>8</v>
      </c>
      <c r="U25" s="30">
        <f>'Specifikace služeb'!C24</f>
        <v>52.8</v>
      </c>
      <c r="V25" s="7">
        <f t="shared" si="1"/>
        <v>422.4</v>
      </c>
      <c r="W25" s="78">
        <v>21</v>
      </c>
      <c r="X25" s="7">
        <f t="shared" si="2"/>
        <v>511.10399999999993</v>
      </c>
    </row>
    <row r="26" spans="1:24" x14ac:dyDescent="0.2">
      <c r="A26" s="47" t="s">
        <v>124</v>
      </c>
      <c r="B26" s="2" t="s">
        <v>103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"/>
      <c r="P26" s="2"/>
      <c r="Q26" s="2"/>
      <c r="R26" s="2"/>
      <c r="S26" s="2"/>
      <c r="T26" s="2">
        <f t="shared" si="0"/>
        <v>0</v>
      </c>
      <c r="U26" s="30">
        <f>'Specifikace služeb'!C25</f>
        <v>56.4</v>
      </c>
      <c r="V26" s="7">
        <f t="shared" si="1"/>
        <v>0</v>
      </c>
      <c r="W26" s="78">
        <v>21</v>
      </c>
      <c r="X26" s="7">
        <f t="shared" si="2"/>
        <v>0</v>
      </c>
    </row>
    <row r="27" spans="1:24" x14ac:dyDescent="0.2">
      <c r="A27" s="47" t="s">
        <v>120</v>
      </c>
      <c r="B27" s="2" t="s">
        <v>103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"/>
      <c r="P27" s="2"/>
      <c r="Q27" s="2"/>
      <c r="R27" s="2"/>
      <c r="S27" s="2"/>
      <c r="T27" s="2">
        <f t="shared" si="0"/>
        <v>0</v>
      </c>
      <c r="U27" s="30">
        <f>'Specifikace služeb'!C26</f>
        <v>60</v>
      </c>
      <c r="V27" s="7">
        <f t="shared" si="1"/>
        <v>0</v>
      </c>
      <c r="W27" s="78">
        <v>21</v>
      </c>
      <c r="X27" s="7">
        <f t="shared" si="2"/>
        <v>0</v>
      </c>
    </row>
    <row r="28" spans="1:24" x14ac:dyDescent="0.2">
      <c r="A28" s="47" t="s">
        <v>125</v>
      </c>
      <c r="B28" s="2" t="s">
        <v>103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"/>
      <c r="P28" s="2"/>
      <c r="Q28" s="2"/>
      <c r="R28" s="2"/>
      <c r="S28" s="2"/>
      <c r="T28" s="2">
        <f t="shared" si="0"/>
        <v>0</v>
      </c>
      <c r="U28" s="30">
        <f>'Specifikace služeb'!C27</f>
        <v>50.4</v>
      </c>
      <c r="V28" s="7">
        <f t="shared" si="1"/>
        <v>0</v>
      </c>
      <c r="W28" s="78">
        <v>21</v>
      </c>
      <c r="X28" s="7">
        <f t="shared" si="2"/>
        <v>0</v>
      </c>
    </row>
    <row r="29" spans="1:24" x14ac:dyDescent="0.2">
      <c r="A29" s="34" t="s">
        <v>126</v>
      </c>
      <c r="B29" s="2" t="s">
        <v>127</v>
      </c>
      <c r="C29" s="24"/>
      <c r="D29" s="24"/>
      <c r="E29" s="24"/>
      <c r="F29" s="24"/>
      <c r="G29" s="24"/>
      <c r="H29" s="24"/>
      <c r="I29" s="24"/>
      <c r="J29" s="24"/>
      <c r="K29" s="24"/>
      <c r="L29" s="24">
        <v>7</v>
      </c>
      <c r="M29" s="24">
        <v>3</v>
      </c>
      <c r="N29" s="24">
        <v>6</v>
      </c>
      <c r="O29" s="2">
        <v>5</v>
      </c>
      <c r="P29" s="2">
        <v>8</v>
      </c>
      <c r="Q29" s="2"/>
      <c r="R29" s="2">
        <v>2</v>
      </c>
      <c r="S29" s="2"/>
      <c r="T29" s="2">
        <f t="shared" si="0"/>
        <v>31</v>
      </c>
      <c r="U29" s="30">
        <f>'Specifikace služeb'!C28</f>
        <v>72</v>
      </c>
      <c r="V29" s="7">
        <f t="shared" si="1"/>
        <v>2232</v>
      </c>
      <c r="W29" s="78">
        <v>21</v>
      </c>
      <c r="X29" s="7">
        <f t="shared" si="2"/>
        <v>2700.72</v>
      </c>
    </row>
    <row r="30" spans="1:24" ht="25.5" x14ac:dyDescent="0.2">
      <c r="A30" s="68" t="s">
        <v>128</v>
      </c>
      <c r="B30" s="2" t="s">
        <v>129</v>
      </c>
      <c r="C30" s="24"/>
      <c r="D30" s="24">
        <v>12</v>
      </c>
      <c r="E30" s="24">
        <v>6</v>
      </c>
      <c r="F30" s="24">
        <v>3</v>
      </c>
      <c r="G30" s="24">
        <v>3</v>
      </c>
      <c r="H30" s="24">
        <v>24</v>
      </c>
      <c r="I30" s="24">
        <v>3</v>
      </c>
      <c r="J30" s="24">
        <v>9</v>
      </c>
      <c r="K30" s="24">
        <v>3</v>
      </c>
      <c r="L30" s="24"/>
      <c r="M30" s="24"/>
      <c r="N30" s="24"/>
      <c r="O30" s="2">
        <v>1</v>
      </c>
      <c r="P30" s="2"/>
      <c r="Q30" s="2"/>
      <c r="R30" s="2"/>
      <c r="S30" s="2"/>
      <c r="T30" s="2">
        <f t="shared" si="0"/>
        <v>64</v>
      </c>
      <c r="U30" s="30">
        <f>'Specifikace služeb'!C29</f>
        <v>15.6</v>
      </c>
      <c r="V30" s="7">
        <f t="shared" si="1"/>
        <v>998.4</v>
      </c>
      <c r="W30" s="78">
        <v>21</v>
      </c>
      <c r="X30" s="7">
        <f t="shared" si="2"/>
        <v>1208.0639999999999</v>
      </c>
    </row>
    <row r="31" spans="1:24" x14ac:dyDescent="0.2">
      <c r="A31" s="34" t="s">
        <v>130</v>
      </c>
      <c r="B31" s="2" t="s">
        <v>129</v>
      </c>
      <c r="C31" s="24">
        <v>6</v>
      </c>
      <c r="D31" s="24">
        <v>6</v>
      </c>
      <c r="E31" s="24">
        <v>6</v>
      </c>
      <c r="F31" s="24">
        <v>1</v>
      </c>
      <c r="G31" s="24">
        <v>3</v>
      </c>
      <c r="H31" s="24">
        <v>6</v>
      </c>
      <c r="I31" s="24">
        <v>3</v>
      </c>
      <c r="J31" s="24">
        <v>9</v>
      </c>
      <c r="K31" s="24">
        <v>3</v>
      </c>
      <c r="L31" s="24"/>
      <c r="M31" s="24"/>
      <c r="N31" s="24"/>
      <c r="O31" s="2"/>
      <c r="P31" s="2"/>
      <c r="Q31" s="2"/>
      <c r="R31" s="2"/>
      <c r="S31" s="2"/>
      <c r="T31" s="2">
        <f t="shared" si="0"/>
        <v>43</v>
      </c>
      <c r="U31" s="30">
        <f>'Specifikace služeb'!C30</f>
        <v>24</v>
      </c>
      <c r="V31" s="7">
        <f t="shared" si="1"/>
        <v>1032</v>
      </c>
      <c r="W31" s="78">
        <v>21</v>
      </c>
      <c r="X31" s="7">
        <f t="shared" si="2"/>
        <v>1248.72</v>
      </c>
    </row>
    <row r="32" spans="1:24" x14ac:dyDescent="0.2">
      <c r="A32" s="47" t="s">
        <v>131</v>
      </c>
      <c r="B32" s="2" t="s">
        <v>129</v>
      </c>
      <c r="C32" s="24">
        <v>5</v>
      </c>
      <c r="D32" s="24">
        <v>15</v>
      </c>
      <c r="E32" s="24">
        <v>20</v>
      </c>
      <c r="F32" s="24">
        <v>10</v>
      </c>
      <c r="G32" s="24">
        <v>3</v>
      </c>
      <c r="H32" s="24">
        <v>16</v>
      </c>
      <c r="I32" s="24">
        <v>3</v>
      </c>
      <c r="J32" s="24">
        <v>9</v>
      </c>
      <c r="K32" s="24">
        <v>3</v>
      </c>
      <c r="L32" s="24"/>
      <c r="M32" s="24"/>
      <c r="N32" s="24"/>
      <c r="O32" s="2"/>
      <c r="P32" s="2"/>
      <c r="Q32" s="2"/>
      <c r="R32" s="2"/>
      <c r="S32" s="2"/>
      <c r="T32" s="2">
        <f t="shared" si="0"/>
        <v>84</v>
      </c>
      <c r="U32" s="30">
        <f>'Specifikace služeb'!C31</f>
        <v>15.6</v>
      </c>
      <c r="V32" s="7">
        <f t="shared" si="1"/>
        <v>1310.3999999999999</v>
      </c>
      <c r="W32" s="78">
        <v>21</v>
      </c>
      <c r="X32" s="7">
        <f t="shared" si="2"/>
        <v>1585.5839999999998</v>
      </c>
    </row>
    <row r="33" spans="1:24" x14ac:dyDescent="0.2">
      <c r="A33" s="47" t="s">
        <v>192</v>
      </c>
      <c r="B33" s="2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">
      <c r="A34" s="34" t="s">
        <v>133</v>
      </c>
      <c r="B34" s="2" t="s">
        <v>129</v>
      </c>
      <c r="C34" s="24">
        <v>5</v>
      </c>
      <c r="D34" s="24">
        <v>5</v>
      </c>
      <c r="E34" s="24"/>
      <c r="F34" s="24">
        <v>6</v>
      </c>
      <c r="G34" s="24">
        <v>21</v>
      </c>
      <c r="H34" s="24">
        <v>6</v>
      </c>
      <c r="I34" s="24">
        <v>180</v>
      </c>
      <c r="J34" s="24">
        <v>24</v>
      </c>
      <c r="K34" s="24">
        <v>11</v>
      </c>
      <c r="L34" s="24"/>
      <c r="M34" s="24"/>
      <c r="N34" s="24"/>
      <c r="O34" s="2"/>
      <c r="P34" s="2"/>
      <c r="Q34" s="2"/>
      <c r="R34" s="2"/>
      <c r="S34" s="2">
        <v>18</v>
      </c>
      <c r="T34" s="2">
        <f t="shared" si="0"/>
        <v>276</v>
      </c>
      <c r="U34" s="30">
        <f>'Specifikace služeb'!C33</f>
        <v>12</v>
      </c>
      <c r="V34" s="7">
        <f t="shared" si="1"/>
        <v>3312</v>
      </c>
      <c r="W34" s="78">
        <v>21</v>
      </c>
      <c r="X34" s="7">
        <f t="shared" si="2"/>
        <v>4007.52</v>
      </c>
    </row>
    <row r="35" spans="1:24" x14ac:dyDescent="0.2">
      <c r="A35" s="34" t="s">
        <v>134</v>
      </c>
      <c r="B35" s="2" t="s">
        <v>129</v>
      </c>
      <c r="C35" s="24"/>
      <c r="D35" s="24">
        <v>2</v>
      </c>
      <c r="E35" s="24">
        <v>8</v>
      </c>
      <c r="F35" s="24"/>
      <c r="G35" s="24"/>
      <c r="H35" s="24">
        <v>60</v>
      </c>
      <c r="I35" s="24">
        <v>27</v>
      </c>
      <c r="J35" s="24"/>
      <c r="K35" s="24"/>
      <c r="L35" s="24"/>
      <c r="M35" s="24"/>
      <c r="N35" s="24"/>
      <c r="O35" s="2"/>
      <c r="P35" s="2"/>
      <c r="Q35" s="2"/>
      <c r="R35" s="2"/>
      <c r="S35" s="2"/>
      <c r="T35" s="2">
        <f t="shared" si="0"/>
        <v>97</v>
      </c>
      <c r="U35" s="30">
        <f>'Specifikace služeb'!C34</f>
        <v>14.4</v>
      </c>
      <c r="V35" s="7">
        <f t="shared" si="1"/>
        <v>1396.8</v>
      </c>
      <c r="W35" s="78">
        <v>21</v>
      </c>
      <c r="X35" s="7">
        <f t="shared" si="2"/>
        <v>1690.1279999999999</v>
      </c>
    </row>
    <row r="36" spans="1:24" x14ac:dyDescent="0.2">
      <c r="A36" s="34" t="s">
        <v>135</v>
      </c>
      <c r="B36" s="2" t="s">
        <v>129</v>
      </c>
      <c r="C36" s="24"/>
      <c r="D36" s="24"/>
      <c r="E36" s="24">
        <v>26</v>
      </c>
      <c r="F36" s="24"/>
      <c r="G36" s="24"/>
      <c r="H36" s="24">
        <v>16</v>
      </c>
      <c r="I36" s="24"/>
      <c r="J36" s="24"/>
      <c r="K36" s="24"/>
      <c r="L36" s="24"/>
      <c r="M36" s="24"/>
      <c r="N36" s="24"/>
      <c r="O36" s="2"/>
      <c r="P36" s="2"/>
      <c r="Q36" s="2"/>
      <c r="R36" s="2"/>
      <c r="S36" s="2"/>
      <c r="T36" s="2">
        <f t="shared" si="0"/>
        <v>42</v>
      </c>
      <c r="U36" s="30">
        <f>'Specifikace služeb'!C35</f>
        <v>18</v>
      </c>
      <c r="V36" s="7">
        <f t="shared" si="1"/>
        <v>756</v>
      </c>
      <c r="W36" s="78">
        <v>21</v>
      </c>
      <c r="X36" s="7">
        <f t="shared" si="2"/>
        <v>914.76</v>
      </c>
    </row>
    <row r="37" spans="1:24" x14ac:dyDescent="0.2">
      <c r="A37" s="34" t="s">
        <v>136</v>
      </c>
      <c r="B37" s="2" t="s">
        <v>129</v>
      </c>
      <c r="C37" s="24"/>
      <c r="D37" s="24"/>
      <c r="E37" s="24"/>
      <c r="F37" s="24"/>
      <c r="G37" s="24">
        <v>3</v>
      </c>
      <c r="H37" s="24"/>
      <c r="I37" s="24">
        <v>50</v>
      </c>
      <c r="J37" s="24"/>
      <c r="K37" s="24"/>
      <c r="L37" s="24"/>
      <c r="M37" s="24"/>
      <c r="N37" s="24"/>
      <c r="O37" s="2"/>
      <c r="P37" s="2"/>
      <c r="Q37" s="2"/>
      <c r="R37" s="2"/>
      <c r="S37" s="2"/>
      <c r="T37" s="2">
        <f t="shared" si="0"/>
        <v>53</v>
      </c>
      <c r="U37" s="30">
        <f>'Specifikace služeb'!C36</f>
        <v>14.4</v>
      </c>
      <c r="V37" s="7">
        <f t="shared" si="1"/>
        <v>763.2</v>
      </c>
      <c r="W37" s="78">
        <v>21</v>
      </c>
      <c r="X37" s="7">
        <f t="shared" si="2"/>
        <v>923.47200000000009</v>
      </c>
    </row>
    <row r="38" spans="1:24" x14ac:dyDescent="0.2">
      <c r="A38" s="34" t="s">
        <v>137</v>
      </c>
      <c r="B38" s="2" t="s">
        <v>129</v>
      </c>
      <c r="C38" s="24">
        <v>12</v>
      </c>
      <c r="D38" s="24">
        <v>58</v>
      </c>
      <c r="E38" s="24">
        <v>60</v>
      </c>
      <c r="F38" s="24">
        <v>3</v>
      </c>
      <c r="G38" s="24">
        <v>16</v>
      </c>
      <c r="H38" s="24">
        <v>357</v>
      </c>
      <c r="I38" s="24">
        <v>230</v>
      </c>
      <c r="J38" s="24">
        <v>22</v>
      </c>
      <c r="K38" s="24">
        <v>19</v>
      </c>
      <c r="L38" s="24"/>
      <c r="M38" s="24"/>
      <c r="N38" s="24"/>
      <c r="O38" s="2">
        <v>5</v>
      </c>
      <c r="P38" s="2">
        <v>8</v>
      </c>
      <c r="Q38" s="2"/>
      <c r="R38" s="2"/>
      <c r="S38" s="2">
        <v>30</v>
      </c>
      <c r="T38" s="2">
        <f t="shared" si="0"/>
        <v>820</v>
      </c>
      <c r="U38" s="30">
        <f>'Specifikace služeb'!C37</f>
        <v>13.2</v>
      </c>
      <c r="V38" s="7">
        <f t="shared" si="1"/>
        <v>10824</v>
      </c>
      <c r="W38" s="78">
        <v>21</v>
      </c>
      <c r="X38" s="7">
        <f t="shared" si="2"/>
        <v>13097.04</v>
      </c>
    </row>
    <row r="39" spans="1:24" x14ac:dyDescent="0.2">
      <c r="A39" s="34" t="s">
        <v>138</v>
      </c>
      <c r="B39" s="2" t="s">
        <v>129</v>
      </c>
      <c r="C39" s="24">
        <v>2</v>
      </c>
      <c r="D39" s="24"/>
      <c r="E39" s="24"/>
      <c r="F39" s="24"/>
      <c r="G39" s="24"/>
      <c r="H39" s="24"/>
      <c r="I39" s="24">
        <v>1</v>
      </c>
      <c r="J39" s="24"/>
      <c r="K39" s="24"/>
      <c r="L39" s="24">
        <v>7</v>
      </c>
      <c r="M39" s="24">
        <v>2</v>
      </c>
      <c r="N39" s="24">
        <v>6</v>
      </c>
      <c r="O39" s="2">
        <v>5</v>
      </c>
      <c r="P39" s="2">
        <v>8</v>
      </c>
      <c r="Q39" s="2"/>
      <c r="R39" s="2">
        <v>2</v>
      </c>
      <c r="S39" s="2"/>
      <c r="T39" s="2">
        <f t="shared" si="0"/>
        <v>33</v>
      </c>
      <c r="U39" s="30">
        <f>'Specifikace služeb'!C38</f>
        <v>120</v>
      </c>
      <c r="V39" s="7">
        <f t="shared" si="1"/>
        <v>3960</v>
      </c>
      <c r="W39" s="78">
        <v>21</v>
      </c>
      <c r="X39" s="7">
        <f t="shared" si="2"/>
        <v>4791.6000000000004</v>
      </c>
    </row>
    <row r="40" spans="1:24" x14ac:dyDescent="0.2">
      <c r="A40" s="34" t="s">
        <v>139</v>
      </c>
      <c r="B40" s="2" t="s">
        <v>129</v>
      </c>
      <c r="C40" s="24">
        <v>10</v>
      </c>
      <c r="D40" s="24"/>
      <c r="E40" s="24">
        <v>10</v>
      </c>
      <c r="F40" s="24">
        <v>3</v>
      </c>
      <c r="G40" s="24">
        <v>3</v>
      </c>
      <c r="H40" s="24">
        <v>15</v>
      </c>
      <c r="I40" s="24">
        <v>86</v>
      </c>
      <c r="J40" s="24">
        <v>10</v>
      </c>
      <c r="K40" s="24">
        <v>5</v>
      </c>
      <c r="L40" s="24">
        <v>7</v>
      </c>
      <c r="M40" s="24">
        <v>2</v>
      </c>
      <c r="N40" s="24">
        <v>6</v>
      </c>
      <c r="O40" s="2"/>
      <c r="P40" s="2">
        <v>8</v>
      </c>
      <c r="Q40" s="2"/>
      <c r="R40" s="2">
        <v>4</v>
      </c>
      <c r="S40" s="2">
        <v>10</v>
      </c>
      <c r="T40" s="2">
        <f t="shared" si="0"/>
        <v>179</v>
      </c>
      <c r="U40" s="30">
        <f>'Specifikace služeb'!C39</f>
        <v>24</v>
      </c>
      <c r="V40" s="7">
        <f t="shared" si="1"/>
        <v>4296</v>
      </c>
      <c r="W40" s="78">
        <v>21</v>
      </c>
      <c r="X40" s="7">
        <f t="shared" si="2"/>
        <v>5198.16</v>
      </c>
    </row>
    <row r="41" spans="1:24" x14ac:dyDescent="0.2">
      <c r="A41" s="34" t="s">
        <v>140</v>
      </c>
      <c r="B41" s="2" t="s">
        <v>129</v>
      </c>
      <c r="C41" s="24"/>
      <c r="D41" s="24">
        <v>6</v>
      </c>
      <c r="E41" s="24">
        <v>20</v>
      </c>
      <c r="F41" s="24">
        <v>6</v>
      </c>
      <c r="G41" s="24"/>
      <c r="H41" s="24">
        <v>16</v>
      </c>
      <c r="I41" s="24">
        <v>3</v>
      </c>
      <c r="J41" s="24"/>
      <c r="K41" s="24"/>
      <c r="L41" s="24"/>
      <c r="M41" s="24"/>
      <c r="N41" s="24"/>
      <c r="O41" s="2"/>
      <c r="P41" s="2"/>
      <c r="Q41" s="2"/>
      <c r="R41" s="2"/>
      <c r="S41" s="2"/>
      <c r="T41" s="2">
        <f t="shared" si="0"/>
        <v>51</v>
      </c>
      <c r="U41" s="30">
        <f>'Specifikace služeb'!C40</f>
        <v>36</v>
      </c>
      <c r="V41" s="7">
        <f t="shared" si="1"/>
        <v>1836</v>
      </c>
      <c r="W41" s="78">
        <v>21</v>
      </c>
      <c r="X41" s="7">
        <f t="shared" si="2"/>
        <v>2221.56</v>
      </c>
    </row>
    <row r="42" spans="1:24" x14ac:dyDescent="0.2">
      <c r="A42" s="34" t="s">
        <v>141</v>
      </c>
      <c r="B42" s="2" t="s">
        <v>129</v>
      </c>
      <c r="C42" s="24"/>
      <c r="D42" s="24">
        <v>2</v>
      </c>
      <c r="E42" s="24">
        <v>3</v>
      </c>
      <c r="F42" s="24"/>
      <c r="G42" s="24"/>
      <c r="H42" s="24"/>
      <c r="I42" s="24"/>
      <c r="J42" s="24"/>
      <c r="K42" s="24"/>
      <c r="L42" s="24"/>
      <c r="M42" s="24"/>
      <c r="N42" s="24"/>
      <c r="O42" s="2"/>
      <c r="P42" s="2"/>
      <c r="Q42" s="2"/>
      <c r="R42" s="2"/>
      <c r="S42" s="2"/>
      <c r="T42" s="2">
        <f t="shared" si="0"/>
        <v>5</v>
      </c>
      <c r="U42" s="30">
        <f>'Specifikace služeb'!C41</f>
        <v>48</v>
      </c>
      <c r="V42" s="7">
        <f t="shared" si="1"/>
        <v>240</v>
      </c>
      <c r="W42" s="78">
        <v>21</v>
      </c>
      <c r="X42" s="7">
        <f t="shared" si="2"/>
        <v>290.39999999999998</v>
      </c>
    </row>
    <row r="43" spans="1:24" x14ac:dyDescent="0.2">
      <c r="A43" s="34" t="s">
        <v>142</v>
      </c>
      <c r="B43" s="2" t="s">
        <v>129</v>
      </c>
      <c r="C43" s="24">
        <v>10</v>
      </c>
      <c r="D43" s="24">
        <v>15</v>
      </c>
      <c r="E43" s="24">
        <v>15</v>
      </c>
      <c r="F43" s="24">
        <v>3</v>
      </c>
      <c r="G43" s="24">
        <v>6</v>
      </c>
      <c r="H43" s="24">
        <v>30</v>
      </c>
      <c r="I43" s="24">
        <v>10</v>
      </c>
      <c r="J43" s="24">
        <v>18</v>
      </c>
      <c r="K43" s="24">
        <v>6</v>
      </c>
      <c r="L43" s="24"/>
      <c r="M43" s="24"/>
      <c r="N43" s="24"/>
      <c r="O43" s="2"/>
      <c r="P43" s="2"/>
      <c r="Q43" s="2"/>
      <c r="R43" s="2"/>
      <c r="S43" s="2">
        <v>30</v>
      </c>
      <c r="T43" s="2">
        <f t="shared" si="0"/>
        <v>143</v>
      </c>
      <c r="U43" s="30">
        <f>'Specifikace služeb'!C42</f>
        <v>7.2</v>
      </c>
      <c r="V43" s="7">
        <f t="shared" si="1"/>
        <v>1029.6000000000001</v>
      </c>
      <c r="W43" s="78">
        <v>21</v>
      </c>
      <c r="X43" s="7">
        <f t="shared" si="2"/>
        <v>1245.8160000000003</v>
      </c>
    </row>
    <row r="44" spans="1:24" ht="25.5" x14ac:dyDescent="0.2">
      <c r="A44" s="68" t="s">
        <v>143</v>
      </c>
      <c r="B44" s="2" t="s">
        <v>103</v>
      </c>
      <c r="C44" s="24">
        <v>2</v>
      </c>
      <c r="D44" s="24">
        <v>3</v>
      </c>
      <c r="E44" s="24">
        <v>3</v>
      </c>
      <c r="F44" s="24">
        <v>1</v>
      </c>
      <c r="G44" s="24">
        <v>2</v>
      </c>
      <c r="H44" s="24">
        <v>9</v>
      </c>
      <c r="I44" s="24">
        <v>10</v>
      </c>
      <c r="J44" s="24"/>
      <c r="K44" s="24"/>
      <c r="L44" s="24"/>
      <c r="M44" s="24"/>
      <c r="N44" s="24"/>
      <c r="O44" s="2"/>
      <c r="P44" s="2"/>
      <c r="Q44" s="2"/>
      <c r="R44" s="2"/>
      <c r="S44" s="2">
        <v>5</v>
      </c>
      <c r="T44" s="2">
        <f t="shared" si="0"/>
        <v>35</v>
      </c>
      <c r="U44" s="30">
        <f>'Specifikace služeb'!C43</f>
        <v>36</v>
      </c>
      <c r="V44" s="7">
        <f t="shared" si="1"/>
        <v>1260</v>
      </c>
      <c r="W44" s="78">
        <v>21</v>
      </c>
      <c r="X44" s="7">
        <f t="shared" si="2"/>
        <v>1524.6</v>
      </c>
    </row>
    <row r="45" spans="1:24" x14ac:dyDescent="0.2">
      <c r="A45" s="34" t="s">
        <v>144</v>
      </c>
      <c r="B45" s="2" t="s">
        <v>103</v>
      </c>
      <c r="C45" s="24">
        <v>5</v>
      </c>
      <c r="D45" s="24">
        <v>5</v>
      </c>
      <c r="E45" s="24">
        <v>10</v>
      </c>
      <c r="F45" s="24"/>
      <c r="G45" s="24">
        <v>2</v>
      </c>
      <c r="H45" s="24">
        <v>12</v>
      </c>
      <c r="I45" s="24">
        <v>30</v>
      </c>
      <c r="J45" s="24">
        <v>5</v>
      </c>
      <c r="K45" s="24">
        <v>5</v>
      </c>
      <c r="L45" s="24"/>
      <c r="M45" s="24"/>
      <c r="N45" s="24"/>
      <c r="O45" s="2"/>
      <c r="P45" s="2"/>
      <c r="Q45" s="2"/>
      <c r="R45" s="2"/>
      <c r="S45" s="2"/>
      <c r="T45" s="2">
        <f t="shared" si="0"/>
        <v>74</v>
      </c>
      <c r="U45" s="30">
        <f>'Specifikace služeb'!C44</f>
        <v>30</v>
      </c>
      <c r="V45" s="7">
        <f t="shared" si="1"/>
        <v>2220</v>
      </c>
      <c r="W45" s="78">
        <v>21</v>
      </c>
      <c r="X45" s="7">
        <f t="shared" si="2"/>
        <v>2686.2</v>
      </c>
    </row>
    <row r="46" spans="1:24" x14ac:dyDescent="0.2">
      <c r="A46" s="34" t="s">
        <v>145</v>
      </c>
      <c r="B46" s="2" t="s">
        <v>103</v>
      </c>
      <c r="C46" s="24"/>
      <c r="D46" s="24"/>
      <c r="E46" s="24">
        <v>1</v>
      </c>
      <c r="F46" s="24"/>
      <c r="G46" s="24">
        <v>1</v>
      </c>
      <c r="H46" s="24">
        <v>1</v>
      </c>
      <c r="I46" s="24">
        <v>1</v>
      </c>
      <c r="J46" s="24"/>
      <c r="K46" s="24"/>
      <c r="L46" s="24"/>
      <c r="M46" s="24"/>
      <c r="N46" s="24"/>
      <c r="O46" s="2"/>
      <c r="P46" s="2"/>
      <c r="Q46" s="2"/>
      <c r="R46" s="2"/>
      <c r="S46" s="2"/>
      <c r="T46" s="2">
        <f t="shared" si="0"/>
        <v>4</v>
      </c>
      <c r="U46" s="30">
        <f>'Specifikace služeb'!C45</f>
        <v>36</v>
      </c>
      <c r="V46" s="7">
        <f t="shared" si="1"/>
        <v>144</v>
      </c>
      <c r="W46" s="78">
        <v>21</v>
      </c>
      <c r="X46" s="7">
        <f t="shared" si="2"/>
        <v>174.24</v>
      </c>
    </row>
    <row r="47" spans="1:24" x14ac:dyDescent="0.2">
      <c r="A47" s="34" t="s">
        <v>146</v>
      </c>
      <c r="B47" s="2" t="s">
        <v>103</v>
      </c>
      <c r="C47" s="24">
        <v>1</v>
      </c>
      <c r="D47" s="24">
        <v>2</v>
      </c>
      <c r="E47" s="24">
        <v>2</v>
      </c>
      <c r="F47" s="24">
        <v>2</v>
      </c>
      <c r="G47" s="24"/>
      <c r="H47" s="24">
        <v>5</v>
      </c>
      <c r="I47" s="24">
        <v>6</v>
      </c>
      <c r="J47" s="24">
        <v>2</v>
      </c>
      <c r="K47" s="24">
        <v>2</v>
      </c>
      <c r="L47" s="24"/>
      <c r="M47" s="24"/>
      <c r="N47" s="24"/>
      <c r="O47" s="2">
        <v>1</v>
      </c>
      <c r="P47" s="2"/>
      <c r="Q47" s="2"/>
      <c r="R47" s="2"/>
      <c r="S47" s="2">
        <v>10</v>
      </c>
      <c r="T47" s="2">
        <f t="shared" si="0"/>
        <v>33</v>
      </c>
      <c r="U47" s="30">
        <f>'Specifikace služeb'!C46</f>
        <v>48</v>
      </c>
      <c r="V47" s="7">
        <f t="shared" si="1"/>
        <v>1584</v>
      </c>
      <c r="W47" s="78">
        <v>21</v>
      </c>
      <c r="X47" s="7">
        <f t="shared" si="2"/>
        <v>1916.64</v>
      </c>
    </row>
    <row r="48" spans="1:24" x14ac:dyDescent="0.2">
      <c r="A48" s="34" t="s">
        <v>147</v>
      </c>
      <c r="B48" s="2" t="s">
        <v>103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"/>
      <c r="P48" s="2"/>
      <c r="Q48" s="2"/>
      <c r="R48" s="2"/>
      <c r="S48" s="2"/>
      <c r="T48" s="2">
        <f t="shared" si="0"/>
        <v>0</v>
      </c>
      <c r="U48" s="30">
        <f>'Specifikace služeb'!C47</f>
        <v>66</v>
      </c>
      <c r="V48" s="7">
        <f t="shared" si="1"/>
        <v>0</v>
      </c>
      <c r="W48" s="78">
        <v>21</v>
      </c>
      <c r="X48" s="7">
        <f t="shared" si="2"/>
        <v>0</v>
      </c>
    </row>
    <row r="49" spans="1:24" x14ac:dyDescent="0.2">
      <c r="A49" s="34" t="s">
        <v>148</v>
      </c>
      <c r="B49" s="2" t="s">
        <v>103</v>
      </c>
      <c r="C49" s="24"/>
      <c r="D49" s="24"/>
      <c r="E49" s="24"/>
      <c r="F49" s="24"/>
      <c r="G49" s="24">
        <v>1</v>
      </c>
      <c r="H49" s="24"/>
      <c r="I49" s="24"/>
      <c r="J49" s="24"/>
      <c r="K49" s="24"/>
      <c r="L49" s="24"/>
      <c r="M49" s="24"/>
      <c r="N49" s="24"/>
      <c r="O49" s="2"/>
      <c r="P49" s="2"/>
      <c r="Q49" s="2"/>
      <c r="R49" s="2"/>
      <c r="S49" s="2"/>
      <c r="T49" s="2">
        <f t="shared" si="0"/>
        <v>1</v>
      </c>
      <c r="U49" s="30">
        <f>'Specifikace služeb'!C48</f>
        <v>54</v>
      </c>
      <c r="V49" s="7">
        <f t="shared" si="1"/>
        <v>54</v>
      </c>
      <c r="W49" s="78">
        <v>21</v>
      </c>
      <c r="X49" s="7">
        <f t="shared" si="2"/>
        <v>65.34</v>
      </c>
    </row>
    <row r="50" spans="1:24" x14ac:dyDescent="0.2">
      <c r="A50" s="34" t="s">
        <v>149</v>
      </c>
      <c r="B50" s="2" t="s">
        <v>103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"/>
      <c r="P50" s="2"/>
      <c r="Q50" s="2"/>
      <c r="R50" s="2"/>
      <c r="S50" s="2"/>
      <c r="T50" s="2">
        <f t="shared" si="0"/>
        <v>0</v>
      </c>
      <c r="U50" s="30">
        <f>'Specifikace služeb'!C49</f>
        <v>78</v>
      </c>
      <c r="V50" s="7">
        <f t="shared" si="1"/>
        <v>0</v>
      </c>
      <c r="W50" s="78">
        <v>21</v>
      </c>
      <c r="X50" s="7">
        <f t="shared" si="2"/>
        <v>0</v>
      </c>
    </row>
    <row r="51" spans="1:24" x14ac:dyDescent="0.2">
      <c r="A51" s="34" t="s">
        <v>150</v>
      </c>
      <c r="B51" s="2" t="s">
        <v>103</v>
      </c>
      <c r="C51" s="24">
        <v>5</v>
      </c>
      <c r="D51" s="24">
        <v>10</v>
      </c>
      <c r="E51" s="24">
        <v>20</v>
      </c>
      <c r="F51" s="24"/>
      <c r="G51" s="24">
        <v>6</v>
      </c>
      <c r="H51" s="24">
        <v>42</v>
      </c>
      <c r="I51" s="24">
        <v>30</v>
      </c>
      <c r="J51" s="24">
        <v>10</v>
      </c>
      <c r="K51" s="24">
        <v>20</v>
      </c>
      <c r="L51" s="24"/>
      <c r="M51" s="24"/>
      <c r="N51" s="24"/>
      <c r="O51" s="2"/>
      <c r="P51" s="2"/>
      <c r="Q51" s="2"/>
      <c r="R51" s="2"/>
      <c r="S51" s="2"/>
      <c r="T51" s="2">
        <f t="shared" si="0"/>
        <v>143</v>
      </c>
      <c r="U51" s="30">
        <f>'Specifikace služeb'!C50</f>
        <v>24</v>
      </c>
      <c r="V51" s="7">
        <f t="shared" si="1"/>
        <v>3432</v>
      </c>
      <c r="W51" s="78">
        <v>21</v>
      </c>
      <c r="X51" s="7">
        <f t="shared" si="2"/>
        <v>4152.72</v>
      </c>
    </row>
    <row r="52" spans="1:24" x14ac:dyDescent="0.2">
      <c r="A52" s="34" t="s">
        <v>151</v>
      </c>
      <c r="B52" s="2" t="s">
        <v>103</v>
      </c>
      <c r="C52" s="24"/>
      <c r="D52" s="24"/>
      <c r="E52" s="24"/>
      <c r="F52" s="24">
        <v>3</v>
      </c>
      <c r="G52" s="24"/>
      <c r="H52" s="24"/>
      <c r="I52" s="24"/>
      <c r="J52" s="24"/>
      <c r="K52" s="24"/>
      <c r="L52" s="24"/>
      <c r="M52" s="24"/>
      <c r="N52" s="24"/>
      <c r="O52" s="2"/>
      <c r="P52" s="2"/>
      <c r="Q52" s="2"/>
      <c r="R52" s="2"/>
      <c r="S52" s="2"/>
      <c r="T52" s="2">
        <f t="shared" si="0"/>
        <v>3</v>
      </c>
      <c r="U52" s="30">
        <f>'Specifikace služeb'!C51</f>
        <v>72</v>
      </c>
      <c r="V52" s="7">
        <f t="shared" si="1"/>
        <v>216</v>
      </c>
      <c r="W52" s="78">
        <v>21</v>
      </c>
      <c r="X52" s="7">
        <f t="shared" si="2"/>
        <v>261.36</v>
      </c>
    </row>
    <row r="53" spans="1:24" x14ac:dyDescent="0.2">
      <c r="A53" s="34" t="s">
        <v>152</v>
      </c>
      <c r="B53" s="2" t="s">
        <v>103</v>
      </c>
      <c r="C53" s="24">
        <v>5</v>
      </c>
      <c r="D53" s="24">
        <v>10</v>
      </c>
      <c r="E53" s="24">
        <v>22</v>
      </c>
      <c r="F53" s="24"/>
      <c r="G53" s="24">
        <v>7</v>
      </c>
      <c r="H53" s="24"/>
      <c r="I53" s="24">
        <v>10</v>
      </c>
      <c r="J53" s="24">
        <v>10</v>
      </c>
      <c r="K53" s="24">
        <v>5</v>
      </c>
      <c r="L53" s="24"/>
      <c r="M53" s="24"/>
      <c r="N53" s="24"/>
      <c r="O53" s="2"/>
      <c r="P53" s="2"/>
      <c r="Q53" s="2"/>
      <c r="R53" s="2"/>
      <c r="S53" s="2"/>
      <c r="T53" s="2">
        <f t="shared" si="0"/>
        <v>69</v>
      </c>
      <c r="U53" s="30">
        <f>'Specifikace služeb'!C52</f>
        <v>42</v>
      </c>
      <c r="V53" s="7">
        <f t="shared" si="1"/>
        <v>2898</v>
      </c>
      <c r="W53" s="78">
        <v>21</v>
      </c>
      <c r="X53" s="7">
        <f t="shared" si="2"/>
        <v>3506.58</v>
      </c>
    </row>
    <row r="54" spans="1:24" x14ac:dyDescent="0.2">
      <c r="A54" s="34" t="s">
        <v>153</v>
      </c>
      <c r="B54" s="2" t="s">
        <v>103</v>
      </c>
      <c r="C54" s="24"/>
      <c r="D54" s="24"/>
      <c r="E54" s="24"/>
      <c r="F54" s="24"/>
      <c r="G54" s="24"/>
      <c r="H54" s="24">
        <v>6</v>
      </c>
      <c r="I54" s="24"/>
      <c r="J54" s="24"/>
      <c r="K54" s="24">
        <v>0</v>
      </c>
      <c r="L54" s="24">
        <v>7</v>
      </c>
      <c r="M54" s="24">
        <v>2</v>
      </c>
      <c r="N54" s="24">
        <v>6</v>
      </c>
      <c r="O54" s="2">
        <v>5</v>
      </c>
      <c r="P54" s="2">
        <v>8</v>
      </c>
      <c r="Q54" s="2"/>
      <c r="R54" s="2">
        <v>2</v>
      </c>
      <c r="S54" s="2">
        <v>8</v>
      </c>
      <c r="T54" s="2">
        <f t="shared" si="0"/>
        <v>44</v>
      </c>
      <c r="U54" s="30">
        <f>'Specifikace služeb'!C53</f>
        <v>36</v>
      </c>
      <c r="V54" s="7">
        <f t="shared" si="1"/>
        <v>1584</v>
      </c>
      <c r="W54" s="78">
        <v>21</v>
      </c>
      <c r="X54" s="7">
        <f t="shared" si="2"/>
        <v>1916.64</v>
      </c>
    </row>
    <row r="55" spans="1:24" x14ac:dyDescent="0.2">
      <c r="A55" s="34" t="s">
        <v>154</v>
      </c>
      <c r="B55" s="2" t="s">
        <v>103</v>
      </c>
      <c r="C55" s="24"/>
      <c r="D55" s="24"/>
      <c r="E55" s="24"/>
      <c r="F55" s="24"/>
      <c r="G55" s="24"/>
      <c r="H55" s="24"/>
      <c r="I55" s="24"/>
      <c r="J55" s="24"/>
      <c r="K55" s="24">
        <v>0</v>
      </c>
      <c r="L55" s="24"/>
      <c r="M55" s="24"/>
      <c r="N55" s="24"/>
      <c r="O55" s="2"/>
      <c r="P55" s="2"/>
      <c r="Q55" s="2"/>
      <c r="R55" s="2"/>
      <c r="S55" s="2"/>
      <c r="T55" s="2">
        <f t="shared" si="0"/>
        <v>0</v>
      </c>
      <c r="U55" s="30">
        <f>'Specifikace služeb'!C54</f>
        <v>192</v>
      </c>
      <c r="V55" s="7">
        <f t="shared" si="1"/>
        <v>0</v>
      </c>
      <c r="W55" s="78">
        <v>21</v>
      </c>
      <c r="X55" s="7">
        <f t="shared" si="2"/>
        <v>0</v>
      </c>
    </row>
    <row r="56" spans="1:24" x14ac:dyDescent="0.2">
      <c r="A56" s="34" t="s">
        <v>155</v>
      </c>
      <c r="B56" s="2" t="s">
        <v>103</v>
      </c>
      <c r="C56" s="24"/>
      <c r="D56" s="24"/>
      <c r="E56" s="24"/>
      <c r="F56" s="24"/>
      <c r="G56" s="24"/>
      <c r="H56" s="24"/>
      <c r="I56" s="24">
        <v>1</v>
      </c>
      <c r="J56" s="24">
        <v>4</v>
      </c>
      <c r="K56" s="24">
        <v>0</v>
      </c>
      <c r="L56" s="24"/>
      <c r="M56" s="24"/>
      <c r="N56" s="24"/>
      <c r="O56" s="2"/>
      <c r="P56" s="2"/>
      <c r="Q56" s="2"/>
      <c r="R56" s="2"/>
      <c r="S56" s="2"/>
      <c r="T56" s="2">
        <f t="shared" si="0"/>
        <v>5</v>
      </c>
      <c r="U56" s="30">
        <f>'Specifikace služeb'!C55</f>
        <v>48</v>
      </c>
      <c r="V56" s="7">
        <f t="shared" si="1"/>
        <v>240</v>
      </c>
      <c r="W56" s="78">
        <v>21</v>
      </c>
      <c r="X56" s="7">
        <f t="shared" si="2"/>
        <v>290.39999999999998</v>
      </c>
    </row>
    <row r="57" spans="1:24" ht="25.5" x14ac:dyDescent="0.2">
      <c r="A57" s="68" t="s">
        <v>156</v>
      </c>
      <c r="B57" s="2" t="s">
        <v>103</v>
      </c>
      <c r="C57" s="24">
        <v>3</v>
      </c>
      <c r="D57" s="24">
        <v>10</v>
      </c>
      <c r="E57" s="24">
        <v>3</v>
      </c>
      <c r="F57" s="24">
        <v>2</v>
      </c>
      <c r="G57" s="24">
        <v>7</v>
      </c>
      <c r="H57" s="24">
        <v>6</v>
      </c>
      <c r="I57" s="24">
        <v>6</v>
      </c>
      <c r="J57" s="24">
        <v>3</v>
      </c>
      <c r="K57" s="24">
        <v>3</v>
      </c>
      <c r="L57" s="24"/>
      <c r="M57" s="24"/>
      <c r="N57" s="24"/>
      <c r="O57" s="2"/>
      <c r="P57" s="2"/>
      <c r="Q57" s="2"/>
      <c r="R57" s="2"/>
      <c r="S57" s="2">
        <v>10</v>
      </c>
      <c r="T57" s="2">
        <f t="shared" si="0"/>
        <v>53</v>
      </c>
      <c r="U57" s="30">
        <f>'Specifikace služeb'!C56</f>
        <v>48</v>
      </c>
      <c r="V57" s="7">
        <f t="shared" si="1"/>
        <v>2544</v>
      </c>
      <c r="W57" s="78">
        <v>21</v>
      </c>
      <c r="X57" s="7">
        <f t="shared" si="2"/>
        <v>3078.24</v>
      </c>
    </row>
    <row r="58" spans="1:24" x14ac:dyDescent="0.2">
      <c r="A58" s="34" t="s">
        <v>158</v>
      </c>
      <c r="B58" s="2" t="s">
        <v>103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"/>
      <c r="P58" s="2"/>
      <c r="Q58" s="2">
        <v>35</v>
      </c>
      <c r="R58" s="2"/>
      <c r="S58" s="2"/>
      <c r="T58" s="2">
        <f t="shared" si="0"/>
        <v>35</v>
      </c>
      <c r="U58" s="30">
        <f>'Specifikace služeb'!C58</f>
        <v>100</v>
      </c>
      <c r="V58" s="7">
        <f t="shared" si="1"/>
        <v>3500</v>
      </c>
      <c r="W58" s="78">
        <v>21</v>
      </c>
      <c r="X58" s="7">
        <f t="shared" si="2"/>
        <v>4235</v>
      </c>
    </row>
    <row r="59" spans="1:24" x14ac:dyDescent="0.2">
      <c r="A59" s="34" t="s">
        <v>159</v>
      </c>
      <c r="B59" s="2" t="s">
        <v>103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"/>
      <c r="P59" s="2"/>
      <c r="Q59" s="2">
        <v>5</v>
      </c>
      <c r="R59" s="2"/>
      <c r="S59" s="2"/>
      <c r="T59" s="2">
        <f t="shared" si="0"/>
        <v>5</v>
      </c>
      <c r="U59" s="30">
        <f>'Specifikace služeb'!C59</f>
        <v>500</v>
      </c>
      <c r="V59" s="7">
        <f t="shared" si="1"/>
        <v>2500</v>
      </c>
      <c r="W59" s="78">
        <v>21</v>
      </c>
      <c r="X59" s="7">
        <f t="shared" si="2"/>
        <v>3025</v>
      </c>
    </row>
    <row r="60" spans="1:24" x14ac:dyDescent="0.2">
      <c r="A60" s="34" t="s">
        <v>160</v>
      </c>
      <c r="B60" s="2" t="s">
        <v>103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"/>
      <c r="P60" s="2"/>
      <c r="Q60" s="2">
        <v>103</v>
      </c>
      <c r="R60" s="2"/>
      <c r="S60" s="2"/>
      <c r="T60" s="2">
        <f t="shared" si="0"/>
        <v>103</v>
      </c>
      <c r="U60" s="30">
        <f>'Specifikace služeb'!C60</f>
        <v>30</v>
      </c>
      <c r="V60" s="7">
        <f t="shared" si="1"/>
        <v>3090</v>
      </c>
      <c r="W60" s="78">
        <v>21</v>
      </c>
      <c r="X60" s="7">
        <f t="shared" si="2"/>
        <v>3738.9</v>
      </c>
    </row>
    <row r="61" spans="1:24" x14ac:dyDescent="0.2">
      <c r="A61" s="34" t="s">
        <v>161</v>
      </c>
      <c r="B61" s="2" t="s">
        <v>103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"/>
      <c r="P61" s="2"/>
      <c r="Q61" s="2">
        <v>83</v>
      </c>
      <c r="R61" s="2"/>
      <c r="S61" s="2"/>
      <c r="T61" s="2">
        <f t="shared" ref="T61" si="3">SUM(C61:S61)</f>
        <v>83</v>
      </c>
      <c r="U61" s="30">
        <f>'Specifikace služeb'!C61</f>
        <v>50</v>
      </c>
      <c r="V61" s="7">
        <f t="shared" ref="V61" si="4">T61*U61</f>
        <v>4150</v>
      </c>
      <c r="W61" s="78">
        <v>21</v>
      </c>
      <c r="X61" s="7">
        <f t="shared" ref="X61" si="5">V61*(100+W61)/100</f>
        <v>5021.5</v>
      </c>
    </row>
    <row r="62" spans="1:24" x14ac:dyDescent="0.2">
      <c r="A62" s="34" t="s">
        <v>162</v>
      </c>
      <c r="B62" s="2" t="s">
        <v>103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"/>
      <c r="P62" s="2"/>
      <c r="Q62" s="2">
        <v>187</v>
      </c>
      <c r="R62" s="2"/>
      <c r="S62" s="2"/>
      <c r="T62" s="2">
        <f t="shared" si="0"/>
        <v>187</v>
      </c>
      <c r="U62" s="30">
        <f>'Specifikace služeb'!C62</f>
        <v>55</v>
      </c>
      <c r="V62" s="7">
        <f t="shared" si="1"/>
        <v>10285</v>
      </c>
      <c r="W62" s="78">
        <v>21</v>
      </c>
      <c r="X62" s="7">
        <f t="shared" si="2"/>
        <v>12444.85</v>
      </c>
    </row>
    <row r="63" spans="1:24" ht="13.5" thickBot="1" x14ac:dyDescent="0.25">
      <c r="A63" s="19" t="s">
        <v>163</v>
      </c>
      <c r="B63" s="2" t="s">
        <v>103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"/>
      <c r="P63" s="2"/>
      <c r="Q63" s="2">
        <v>20</v>
      </c>
      <c r="R63" s="2"/>
      <c r="S63" s="2"/>
      <c r="T63" s="2">
        <f>SUM(C63:S63)</f>
        <v>20</v>
      </c>
      <c r="U63" s="30">
        <f>'Specifikace služeb'!C63</f>
        <v>152</v>
      </c>
      <c r="V63" s="7">
        <f>T63*U63</f>
        <v>3040</v>
      </c>
      <c r="W63" s="31">
        <v>21</v>
      </c>
      <c r="X63" s="20">
        <f>V63*(100+W63)/100</f>
        <v>3678.4</v>
      </c>
    </row>
    <row r="64" spans="1:24" ht="0.75" customHeight="1" thickBot="1" x14ac:dyDescent="0.3">
      <c r="B64" s="10"/>
      <c r="C64" s="25"/>
      <c r="D64" s="25"/>
      <c r="E64" s="25"/>
      <c r="F64" s="25"/>
      <c r="G64" s="25"/>
      <c r="H64" s="25"/>
      <c r="I64" s="25"/>
      <c r="J64" s="25"/>
      <c r="K64" s="25"/>
      <c r="L64" s="26"/>
      <c r="M64" s="25"/>
      <c r="N64" s="25"/>
      <c r="O64" s="11"/>
      <c r="P64" s="11"/>
      <c r="Q64" s="11"/>
      <c r="R64" s="11"/>
      <c r="S64" s="11"/>
      <c r="T64" s="11"/>
      <c r="U64" s="12"/>
      <c r="V64" s="13">
        <f>SUM(V4:V63)</f>
        <v>106030.20000000001</v>
      </c>
      <c r="W64" s="29"/>
      <c r="X64" s="13">
        <f>SUM(X4:X63)</f>
        <v>128296.542</v>
      </c>
    </row>
    <row r="65" spans="4:4" x14ac:dyDescent="0.2">
      <c r="D65" s="27"/>
    </row>
  </sheetData>
  <phoneticPr fontId="19" type="noConversion"/>
  <pageMargins left="0.78740157480314965" right="0.78740157480314965" top="0.78740157480314965" bottom="0.78740157480314965" header="0.39370078740157483" footer="0.51181102362204722"/>
  <pageSetup paperSize="8" scale="73" fitToHeight="0" orientation="landscape" r:id="rId1"/>
  <headerFooter alignWithMargins="0">
    <oddHeader>&amp;C                            &amp;RPracoviště : cestmistrovství  Chrudim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5"/>
  <sheetViews>
    <sheetView topLeftCell="A2" zoomScaleNormal="100" workbookViewId="0">
      <pane ySplit="2" topLeftCell="A4" activePane="bottomLeft" state="frozen"/>
      <selection pane="bottomLeft" activeCell="E31" sqref="E31"/>
    </sheetView>
  </sheetViews>
  <sheetFormatPr defaultRowHeight="12.75" x14ac:dyDescent="0.2"/>
  <cols>
    <col min="1" max="1" width="60.7109375" style="1" customWidth="1"/>
    <col min="2" max="2" width="9.42578125" style="1" customWidth="1"/>
    <col min="3" max="12" width="10.5703125" style="1" customWidth="1"/>
    <col min="13" max="13" width="11.140625" style="1" customWidth="1"/>
    <col min="14" max="17" width="9.140625" style="1" hidden="1" customWidth="1"/>
    <col min="18" max="16384" width="9.140625" style="1"/>
  </cols>
  <sheetData>
    <row r="1" spans="1:17" ht="15.75" x14ac:dyDescent="0.25">
      <c r="A1" s="8" t="s">
        <v>193</v>
      </c>
    </row>
    <row r="2" spans="1:17" ht="52.5" thickBot="1" x14ac:dyDescent="0.3">
      <c r="A2" s="70" t="s">
        <v>193</v>
      </c>
      <c r="C2" s="73" t="s">
        <v>194</v>
      </c>
      <c r="D2" s="73" t="s">
        <v>195</v>
      </c>
      <c r="E2" s="73" t="s">
        <v>196</v>
      </c>
      <c r="F2" s="73" t="s">
        <v>197</v>
      </c>
      <c r="G2" s="73" t="s">
        <v>198</v>
      </c>
      <c r="H2" s="73" t="s">
        <v>199</v>
      </c>
      <c r="I2" s="73" t="s">
        <v>181</v>
      </c>
      <c r="J2" s="73" t="s">
        <v>182</v>
      </c>
      <c r="K2" s="73" t="s">
        <v>200</v>
      </c>
      <c r="L2" s="72" t="s">
        <v>201</v>
      </c>
      <c r="M2" s="22"/>
    </row>
    <row r="3" spans="1:17" ht="38.25" x14ac:dyDescent="0.2">
      <c r="A3" s="55" t="s">
        <v>78</v>
      </c>
      <c r="B3" s="14" t="s">
        <v>81</v>
      </c>
      <c r="C3" s="36" t="s">
        <v>186</v>
      </c>
      <c r="D3" s="36" t="s">
        <v>186</v>
      </c>
      <c r="E3" s="36" t="s">
        <v>186</v>
      </c>
      <c r="F3" s="36" t="s">
        <v>186</v>
      </c>
      <c r="G3" s="36" t="s">
        <v>186</v>
      </c>
      <c r="H3" s="36" t="s">
        <v>186</v>
      </c>
      <c r="I3" s="36" t="s">
        <v>186</v>
      </c>
      <c r="J3" s="36" t="s">
        <v>186</v>
      </c>
      <c r="K3" s="36" t="s">
        <v>186</v>
      </c>
      <c r="L3" s="36"/>
      <c r="M3" s="15" t="s">
        <v>187</v>
      </c>
      <c r="N3" s="15" t="s">
        <v>188</v>
      </c>
      <c r="O3" s="15" t="s">
        <v>189</v>
      </c>
      <c r="P3" s="28" t="s">
        <v>190</v>
      </c>
      <c r="Q3" s="16" t="s">
        <v>191</v>
      </c>
    </row>
    <row r="4" spans="1:17" x14ac:dyDescent="0.2">
      <c r="A4" s="17" t="s">
        <v>80</v>
      </c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6"/>
      <c r="P4" s="6"/>
      <c r="Q4" s="18"/>
    </row>
    <row r="5" spans="1:17" x14ac:dyDescent="0.2">
      <c r="A5" s="19" t="s">
        <v>102</v>
      </c>
      <c r="B5" s="2" t="s">
        <v>103</v>
      </c>
      <c r="C5" s="2"/>
      <c r="D5" s="2"/>
      <c r="E5" s="2"/>
      <c r="F5" s="2">
        <v>1</v>
      </c>
      <c r="G5" s="2"/>
      <c r="H5" s="2"/>
      <c r="I5" s="2"/>
      <c r="J5" s="2"/>
      <c r="K5" s="2">
        <v>2</v>
      </c>
      <c r="L5" s="2"/>
      <c r="M5" s="2">
        <f t="shared" ref="M5:M31" si="0">SUM(C5:K5)</f>
        <v>3</v>
      </c>
      <c r="N5" s="30">
        <f>'Specifikace služeb'!C3</f>
        <v>98.4</v>
      </c>
      <c r="O5" s="7">
        <f>M5*N5</f>
        <v>295.20000000000005</v>
      </c>
      <c r="P5" s="31">
        <v>21</v>
      </c>
      <c r="Q5" s="20">
        <f>O5*(100+P5)/100</f>
        <v>357.19200000000006</v>
      </c>
    </row>
    <row r="6" spans="1:17" x14ac:dyDescent="0.2">
      <c r="A6" s="19" t="s">
        <v>104</v>
      </c>
      <c r="B6" s="2" t="s">
        <v>105</v>
      </c>
      <c r="C6" s="2"/>
      <c r="D6" s="2">
        <v>1</v>
      </c>
      <c r="E6" s="2">
        <v>6</v>
      </c>
      <c r="F6" s="2">
        <v>3</v>
      </c>
      <c r="G6" s="2"/>
      <c r="H6" s="2"/>
      <c r="I6" s="2"/>
      <c r="J6" s="2"/>
      <c r="K6" s="2">
        <v>1</v>
      </c>
      <c r="L6" s="2"/>
      <c r="M6" s="2">
        <f t="shared" si="0"/>
        <v>11</v>
      </c>
      <c r="N6" s="30">
        <f>'Specifikace služeb'!C4</f>
        <v>114</v>
      </c>
      <c r="O6" s="7">
        <f t="shared" ref="O6:O63" si="1">M6*N6</f>
        <v>1254</v>
      </c>
      <c r="P6" s="31">
        <v>21</v>
      </c>
      <c r="Q6" s="20">
        <f t="shared" ref="Q6:Q63" si="2">O6*(100+P6)/100</f>
        <v>1517.34</v>
      </c>
    </row>
    <row r="7" spans="1:17" x14ac:dyDescent="0.2">
      <c r="A7" s="19" t="s">
        <v>106</v>
      </c>
      <c r="B7" s="2" t="s">
        <v>105</v>
      </c>
      <c r="C7" s="2"/>
      <c r="D7" s="2">
        <v>2</v>
      </c>
      <c r="E7" s="2">
        <v>1</v>
      </c>
      <c r="F7" s="2">
        <v>1</v>
      </c>
      <c r="G7" s="2"/>
      <c r="H7" s="2"/>
      <c r="I7" s="2"/>
      <c r="J7" s="2"/>
      <c r="K7" s="2"/>
      <c r="L7" s="2"/>
      <c r="M7" s="2">
        <f t="shared" si="0"/>
        <v>4</v>
      </c>
      <c r="N7" s="30">
        <f>'Specifikace služeb'!C5</f>
        <v>180</v>
      </c>
      <c r="O7" s="7">
        <f t="shared" si="1"/>
        <v>720</v>
      </c>
      <c r="P7" s="31">
        <v>21</v>
      </c>
      <c r="Q7" s="20">
        <f t="shared" si="2"/>
        <v>871.2</v>
      </c>
    </row>
    <row r="8" spans="1:17" x14ac:dyDescent="0.2">
      <c r="A8" s="19" t="s">
        <v>107</v>
      </c>
      <c r="B8" s="2" t="s">
        <v>105</v>
      </c>
      <c r="C8" s="2">
        <v>1</v>
      </c>
      <c r="D8" s="2"/>
      <c r="E8" s="2">
        <v>1</v>
      </c>
      <c r="F8" s="2"/>
      <c r="G8" s="2"/>
      <c r="H8" s="2"/>
      <c r="I8" s="2"/>
      <c r="J8" s="2"/>
      <c r="K8" s="2"/>
      <c r="L8" s="2"/>
      <c r="M8" s="2">
        <f t="shared" si="0"/>
        <v>2</v>
      </c>
      <c r="N8" s="30">
        <f>'Specifikace služeb'!C6</f>
        <v>276</v>
      </c>
      <c r="O8" s="7">
        <f t="shared" si="1"/>
        <v>552</v>
      </c>
      <c r="P8" s="31">
        <v>21</v>
      </c>
      <c r="Q8" s="20">
        <f t="shared" si="2"/>
        <v>667.92</v>
      </c>
    </row>
    <row r="9" spans="1:17" x14ac:dyDescent="0.2">
      <c r="A9" s="19" t="s">
        <v>108</v>
      </c>
      <c r="B9" s="2" t="s">
        <v>103</v>
      </c>
      <c r="C9" s="2"/>
      <c r="D9" s="2"/>
      <c r="E9" s="2"/>
      <c r="F9" s="2"/>
      <c r="G9" s="2"/>
      <c r="H9" s="2"/>
      <c r="I9" s="2"/>
      <c r="J9" s="2"/>
      <c r="K9" s="2"/>
      <c r="L9" s="2"/>
      <c r="M9" s="2">
        <f t="shared" si="0"/>
        <v>0</v>
      </c>
      <c r="N9" s="30">
        <f>'Specifikace služeb'!C7</f>
        <v>108</v>
      </c>
      <c r="O9" s="7">
        <f t="shared" si="1"/>
        <v>0</v>
      </c>
      <c r="P9" s="31">
        <v>21</v>
      </c>
      <c r="Q9" s="20">
        <f t="shared" si="2"/>
        <v>0</v>
      </c>
    </row>
    <row r="10" spans="1:17" x14ac:dyDescent="0.2">
      <c r="A10" s="19" t="s">
        <v>109</v>
      </c>
      <c r="B10" s="2" t="s">
        <v>103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>
        <f t="shared" si="0"/>
        <v>0</v>
      </c>
      <c r="N10" s="30">
        <f>'Specifikace služeb'!C8</f>
        <v>222</v>
      </c>
      <c r="O10" s="7">
        <f t="shared" si="1"/>
        <v>0</v>
      </c>
      <c r="P10" s="31">
        <v>21</v>
      </c>
      <c r="Q10" s="20">
        <f t="shared" si="2"/>
        <v>0</v>
      </c>
    </row>
    <row r="11" spans="1:17" x14ac:dyDescent="0.2">
      <c r="A11" s="19" t="s">
        <v>110</v>
      </c>
      <c r="B11" s="2" t="s">
        <v>103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>
        <f t="shared" si="0"/>
        <v>0</v>
      </c>
      <c r="N11" s="30">
        <f>'Specifikace služeb'!C9</f>
        <v>420</v>
      </c>
      <c r="O11" s="7">
        <f t="shared" si="1"/>
        <v>0</v>
      </c>
      <c r="P11" s="31">
        <v>21</v>
      </c>
      <c r="Q11" s="20">
        <f t="shared" si="2"/>
        <v>0</v>
      </c>
    </row>
    <row r="12" spans="1:17" x14ac:dyDescent="0.2">
      <c r="A12" s="19" t="s">
        <v>111</v>
      </c>
      <c r="B12" s="2" t="s">
        <v>112</v>
      </c>
      <c r="C12" s="2">
        <v>15</v>
      </c>
      <c r="D12" s="2">
        <v>32</v>
      </c>
      <c r="E12" s="2">
        <v>85</v>
      </c>
      <c r="F12" s="2">
        <v>14</v>
      </c>
      <c r="G12" s="2"/>
      <c r="H12" s="2"/>
      <c r="I12" s="2"/>
      <c r="J12" s="2"/>
      <c r="K12" s="2"/>
      <c r="L12" s="2"/>
      <c r="M12" s="2">
        <f t="shared" si="0"/>
        <v>146</v>
      </c>
      <c r="N12" s="30">
        <f>'Specifikace služeb'!C10</f>
        <v>38.4</v>
      </c>
      <c r="O12" s="7">
        <f t="shared" si="1"/>
        <v>5606.4</v>
      </c>
      <c r="P12" s="31">
        <v>21</v>
      </c>
      <c r="Q12" s="20">
        <f t="shared" si="2"/>
        <v>6783.7439999999988</v>
      </c>
    </row>
    <row r="13" spans="1:17" x14ac:dyDescent="0.2">
      <c r="A13" s="19" t="s">
        <v>113</v>
      </c>
      <c r="B13" s="2" t="s">
        <v>112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>
        <f t="shared" si="0"/>
        <v>0</v>
      </c>
      <c r="N13" s="30">
        <f>'Specifikace služeb'!C11</f>
        <v>40.799999999999997</v>
      </c>
      <c r="O13" s="7">
        <f t="shared" si="1"/>
        <v>0</v>
      </c>
      <c r="P13" s="31">
        <v>21</v>
      </c>
      <c r="Q13" s="20">
        <f t="shared" si="2"/>
        <v>0</v>
      </c>
    </row>
    <row r="14" spans="1:17" x14ac:dyDescent="0.2">
      <c r="A14" s="19" t="s">
        <v>114</v>
      </c>
      <c r="B14" s="2" t="s">
        <v>112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>
        <f t="shared" si="0"/>
        <v>0</v>
      </c>
      <c r="N14" s="30">
        <f>'Specifikace služeb'!C12</f>
        <v>43.2</v>
      </c>
      <c r="O14" s="7">
        <f t="shared" si="1"/>
        <v>0</v>
      </c>
      <c r="P14" s="31">
        <v>21</v>
      </c>
      <c r="Q14" s="20">
        <f t="shared" si="2"/>
        <v>0</v>
      </c>
    </row>
    <row r="15" spans="1:17" x14ac:dyDescent="0.2">
      <c r="A15" s="19" t="s">
        <v>115</v>
      </c>
      <c r="B15" s="2" t="s">
        <v>112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>
        <f t="shared" si="0"/>
        <v>0</v>
      </c>
      <c r="N15" s="30">
        <f>'Specifikace služeb'!C13</f>
        <v>42</v>
      </c>
      <c r="O15" s="7">
        <f t="shared" si="1"/>
        <v>0</v>
      </c>
      <c r="P15" s="31">
        <v>21</v>
      </c>
      <c r="Q15" s="20">
        <f t="shared" si="2"/>
        <v>0</v>
      </c>
    </row>
    <row r="16" spans="1:17" x14ac:dyDescent="0.2">
      <c r="A16" s="19" t="s">
        <v>113</v>
      </c>
      <c r="B16" s="2" t="s">
        <v>112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>
        <f t="shared" si="0"/>
        <v>0</v>
      </c>
      <c r="N16" s="30">
        <f>'Specifikace služeb'!C14</f>
        <v>45.6</v>
      </c>
      <c r="O16" s="7">
        <f t="shared" si="1"/>
        <v>0</v>
      </c>
      <c r="P16" s="31">
        <v>21</v>
      </c>
      <c r="Q16" s="20">
        <f t="shared" si="2"/>
        <v>0</v>
      </c>
    </row>
    <row r="17" spans="1:17" x14ac:dyDescent="0.2">
      <c r="A17" s="19" t="s">
        <v>114</v>
      </c>
      <c r="B17" s="2" t="s">
        <v>112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>
        <f t="shared" si="0"/>
        <v>0</v>
      </c>
      <c r="N17" s="30">
        <f>'Specifikace služeb'!C15</f>
        <v>49.2</v>
      </c>
      <c r="O17" s="7">
        <f t="shared" si="1"/>
        <v>0</v>
      </c>
      <c r="P17" s="31">
        <v>21</v>
      </c>
      <c r="Q17" s="20">
        <f t="shared" si="2"/>
        <v>0</v>
      </c>
    </row>
    <row r="18" spans="1:17" x14ac:dyDescent="0.2">
      <c r="A18" s="19" t="s">
        <v>116</v>
      </c>
      <c r="B18" s="2" t="s">
        <v>103</v>
      </c>
      <c r="C18" s="2">
        <v>41</v>
      </c>
      <c r="D18" s="2">
        <v>73</v>
      </c>
      <c r="E18" s="2">
        <v>52</v>
      </c>
      <c r="F18" s="2">
        <v>11</v>
      </c>
      <c r="G18" s="2"/>
      <c r="H18" s="2"/>
      <c r="I18" s="2"/>
      <c r="J18" s="2"/>
      <c r="K18" s="2"/>
      <c r="L18" s="2"/>
      <c r="M18" s="2">
        <f t="shared" si="0"/>
        <v>177</v>
      </c>
      <c r="N18" s="30">
        <f>'Specifikace služeb'!C16</f>
        <v>24</v>
      </c>
      <c r="O18" s="7">
        <f t="shared" si="1"/>
        <v>4248</v>
      </c>
      <c r="P18" s="31">
        <v>21</v>
      </c>
      <c r="Q18" s="20">
        <f t="shared" si="2"/>
        <v>5140.08</v>
      </c>
    </row>
    <row r="19" spans="1:17" x14ac:dyDescent="0.2">
      <c r="A19" s="34" t="s">
        <v>117</v>
      </c>
      <c r="B19" s="2" t="s">
        <v>103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>
        <f t="shared" si="0"/>
        <v>0</v>
      </c>
      <c r="N19" s="30">
        <f>'Specifikace služeb'!C17</f>
        <v>26.4</v>
      </c>
      <c r="O19" s="7">
        <f t="shared" si="1"/>
        <v>0</v>
      </c>
      <c r="P19" s="78">
        <v>21</v>
      </c>
      <c r="Q19" s="7">
        <f t="shared" si="2"/>
        <v>0</v>
      </c>
    </row>
    <row r="20" spans="1:17" x14ac:dyDescent="0.2">
      <c r="A20" s="34" t="s">
        <v>118</v>
      </c>
      <c r="B20" s="2" t="s">
        <v>103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>
        <f t="shared" si="0"/>
        <v>0</v>
      </c>
      <c r="N20" s="30">
        <f>'Specifikace služeb'!C18</f>
        <v>60</v>
      </c>
      <c r="O20" s="7">
        <f t="shared" si="1"/>
        <v>0</v>
      </c>
      <c r="P20" s="78">
        <v>21</v>
      </c>
      <c r="Q20" s="7">
        <f t="shared" si="2"/>
        <v>0</v>
      </c>
    </row>
    <row r="21" spans="1:17" x14ac:dyDescent="0.2">
      <c r="A21" s="47" t="s">
        <v>119</v>
      </c>
      <c r="B21" s="2" t="s">
        <v>103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>
        <f t="shared" si="0"/>
        <v>0</v>
      </c>
      <c r="N21" s="30">
        <f>'Specifikace služeb'!C19</f>
        <v>48</v>
      </c>
      <c r="O21" s="7">
        <f t="shared" si="1"/>
        <v>0</v>
      </c>
      <c r="P21" s="78">
        <v>21</v>
      </c>
      <c r="Q21" s="7">
        <f t="shared" si="2"/>
        <v>0</v>
      </c>
    </row>
    <row r="22" spans="1:17" x14ac:dyDescent="0.2">
      <c r="A22" s="47" t="s">
        <v>120</v>
      </c>
      <c r="B22" s="2" t="s">
        <v>103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>
        <f t="shared" si="0"/>
        <v>0</v>
      </c>
      <c r="N22" s="30">
        <f>'Specifikace služeb'!C20</f>
        <v>54</v>
      </c>
      <c r="O22" s="7">
        <f t="shared" si="1"/>
        <v>0</v>
      </c>
      <c r="P22" s="78">
        <v>21</v>
      </c>
      <c r="Q22" s="7">
        <f t="shared" si="2"/>
        <v>0</v>
      </c>
    </row>
    <row r="23" spans="1:17" x14ac:dyDescent="0.2">
      <c r="A23" s="34" t="s">
        <v>121</v>
      </c>
      <c r="B23" s="2" t="s">
        <v>103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>
        <f t="shared" si="0"/>
        <v>0</v>
      </c>
      <c r="N23" s="30">
        <f>'Specifikace služeb'!C21</f>
        <v>60</v>
      </c>
      <c r="O23" s="7">
        <f t="shared" si="1"/>
        <v>0</v>
      </c>
      <c r="P23" s="78">
        <v>21</v>
      </c>
      <c r="Q23" s="7">
        <f t="shared" si="2"/>
        <v>0</v>
      </c>
    </row>
    <row r="24" spans="1:17" x14ac:dyDescent="0.2">
      <c r="A24" s="34" t="s">
        <v>122</v>
      </c>
      <c r="B24" s="2" t="s">
        <v>103</v>
      </c>
      <c r="C24" s="2"/>
      <c r="D24" s="2"/>
      <c r="E24" s="2"/>
      <c r="F24" s="2">
        <v>1</v>
      </c>
      <c r="G24" s="2"/>
      <c r="H24" s="2"/>
      <c r="I24" s="2"/>
      <c r="J24" s="2"/>
      <c r="K24" s="2"/>
      <c r="L24" s="2"/>
      <c r="M24" s="2">
        <f t="shared" si="0"/>
        <v>1</v>
      </c>
      <c r="N24" s="30">
        <f>'Specifikace služeb'!C22</f>
        <v>56.4</v>
      </c>
      <c r="O24" s="7">
        <f t="shared" si="1"/>
        <v>56.4</v>
      </c>
      <c r="P24" s="78">
        <v>21</v>
      </c>
      <c r="Q24" s="7">
        <f t="shared" si="2"/>
        <v>68.244</v>
      </c>
    </row>
    <row r="25" spans="1:17" x14ac:dyDescent="0.2">
      <c r="A25" s="34" t="s">
        <v>123</v>
      </c>
      <c r="B25" s="2" t="s">
        <v>103</v>
      </c>
      <c r="C25" s="2">
        <v>1</v>
      </c>
      <c r="D25" s="2"/>
      <c r="E25" s="2"/>
      <c r="F25" s="2"/>
      <c r="G25" s="2"/>
      <c r="H25" s="2"/>
      <c r="I25" s="2"/>
      <c r="J25" s="2"/>
      <c r="K25" s="2"/>
      <c r="L25" s="2"/>
      <c r="M25" s="2">
        <f t="shared" si="0"/>
        <v>1</v>
      </c>
      <c r="N25" s="30">
        <f>'Specifikace služeb'!C23</f>
        <v>48</v>
      </c>
      <c r="O25" s="7">
        <f t="shared" si="1"/>
        <v>48</v>
      </c>
      <c r="P25" s="78">
        <v>21</v>
      </c>
      <c r="Q25" s="7">
        <f t="shared" si="2"/>
        <v>58.08</v>
      </c>
    </row>
    <row r="26" spans="1:17" x14ac:dyDescent="0.2">
      <c r="A26" s="34" t="s">
        <v>120</v>
      </c>
      <c r="B26" s="2" t="s">
        <v>103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>
        <f t="shared" si="0"/>
        <v>0</v>
      </c>
      <c r="N26" s="30">
        <f>'Specifikace služeb'!C24</f>
        <v>52.8</v>
      </c>
      <c r="O26" s="7">
        <f t="shared" si="1"/>
        <v>0</v>
      </c>
      <c r="P26" s="78">
        <v>21</v>
      </c>
      <c r="Q26" s="7">
        <f t="shared" si="2"/>
        <v>0</v>
      </c>
    </row>
    <row r="27" spans="1:17" x14ac:dyDescent="0.2">
      <c r="A27" s="47" t="s">
        <v>124</v>
      </c>
      <c r="B27" s="2" t="s">
        <v>103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>
        <f t="shared" si="0"/>
        <v>0</v>
      </c>
      <c r="N27" s="30">
        <f>'Specifikace služeb'!C25</f>
        <v>56.4</v>
      </c>
      <c r="O27" s="7">
        <f t="shared" si="1"/>
        <v>0</v>
      </c>
      <c r="P27" s="78">
        <v>21</v>
      </c>
      <c r="Q27" s="7">
        <f t="shared" si="2"/>
        <v>0</v>
      </c>
    </row>
    <row r="28" spans="1:17" x14ac:dyDescent="0.2">
      <c r="A28" s="47" t="s">
        <v>120</v>
      </c>
      <c r="B28" s="2" t="s">
        <v>103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>
        <f t="shared" si="0"/>
        <v>0</v>
      </c>
      <c r="N28" s="30">
        <f>'Specifikace služeb'!C26</f>
        <v>60</v>
      </c>
      <c r="O28" s="7">
        <f t="shared" si="1"/>
        <v>0</v>
      </c>
      <c r="P28" s="78">
        <v>21</v>
      </c>
      <c r="Q28" s="7">
        <f t="shared" si="2"/>
        <v>0</v>
      </c>
    </row>
    <row r="29" spans="1:17" x14ac:dyDescent="0.2">
      <c r="A29" s="47" t="s">
        <v>125</v>
      </c>
      <c r="B29" s="2" t="s">
        <v>103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>
        <f t="shared" si="0"/>
        <v>0</v>
      </c>
      <c r="N29" s="30">
        <f>'Specifikace služeb'!C27</f>
        <v>50.4</v>
      </c>
      <c r="O29" s="7">
        <f t="shared" si="1"/>
        <v>0</v>
      </c>
      <c r="P29" s="78">
        <v>21</v>
      </c>
      <c r="Q29" s="7">
        <f t="shared" si="2"/>
        <v>0</v>
      </c>
    </row>
    <row r="30" spans="1:17" x14ac:dyDescent="0.2">
      <c r="A30" s="34" t="s">
        <v>126</v>
      </c>
      <c r="B30" s="2" t="s">
        <v>127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>
        <f t="shared" si="0"/>
        <v>0</v>
      </c>
      <c r="N30" s="30">
        <f>'Specifikace služeb'!C28</f>
        <v>72</v>
      </c>
      <c r="O30" s="7">
        <f t="shared" si="1"/>
        <v>0</v>
      </c>
      <c r="P30" s="78">
        <v>21</v>
      </c>
      <c r="Q30" s="7">
        <f t="shared" si="2"/>
        <v>0</v>
      </c>
    </row>
    <row r="31" spans="1:17" ht="25.5" x14ac:dyDescent="0.2">
      <c r="A31" s="68" t="s">
        <v>128</v>
      </c>
      <c r="B31" s="2" t="s">
        <v>129</v>
      </c>
      <c r="C31" s="2">
        <v>6</v>
      </c>
      <c r="D31" s="2">
        <v>24</v>
      </c>
      <c r="E31" s="2">
        <v>64</v>
      </c>
      <c r="F31" s="2">
        <v>38</v>
      </c>
      <c r="G31" s="2"/>
      <c r="H31" s="2"/>
      <c r="I31" s="2"/>
      <c r="J31" s="2"/>
      <c r="K31" s="2">
        <v>52</v>
      </c>
      <c r="L31" s="2"/>
      <c r="M31" s="2">
        <f t="shared" si="0"/>
        <v>184</v>
      </c>
      <c r="N31" s="30">
        <f>'Specifikace služeb'!C29</f>
        <v>15.6</v>
      </c>
      <c r="O31" s="7">
        <f t="shared" si="1"/>
        <v>2870.4</v>
      </c>
      <c r="P31" s="78">
        <v>21</v>
      </c>
      <c r="Q31" s="7">
        <f t="shared" si="2"/>
        <v>3473.1840000000002</v>
      </c>
    </row>
    <row r="32" spans="1:17" x14ac:dyDescent="0.2">
      <c r="A32" s="34" t="s">
        <v>130</v>
      </c>
      <c r="B32" s="2" t="s">
        <v>129</v>
      </c>
      <c r="C32" s="2">
        <v>6</v>
      </c>
      <c r="D32" s="2"/>
      <c r="E32" s="2">
        <v>64</v>
      </c>
      <c r="F32" s="2"/>
      <c r="G32" s="2"/>
      <c r="H32" s="2"/>
      <c r="I32" s="2"/>
      <c r="J32" s="2"/>
      <c r="K32" s="2"/>
      <c r="L32" s="2"/>
      <c r="M32" s="2">
        <f t="shared" ref="M32:M45" si="3">SUM(C32:K32)</f>
        <v>70</v>
      </c>
      <c r="N32" s="30">
        <f>'Specifikace služeb'!C30</f>
        <v>24</v>
      </c>
      <c r="O32" s="7">
        <f t="shared" si="1"/>
        <v>1680</v>
      </c>
      <c r="P32" s="78">
        <v>21</v>
      </c>
      <c r="Q32" s="7">
        <f t="shared" si="2"/>
        <v>2032.8</v>
      </c>
    </row>
    <row r="33" spans="1:17" x14ac:dyDescent="0.2">
      <c r="A33" s="47" t="s">
        <v>131</v>
      </c>
      <c r="B33" s="2" t="s">
        <v>129</v>
      </c>
      <c r="C33" s="2"/>
      <c r="D33" s="2">
        <v>24</v>
      </c>
      <c r="E33" s="2"/>
      <c r="F33" s="2">
        <v>23</v>
      </c>
      <c r="G33" s="2"/>
      <c r="H33" s="2"/>
      <c r="I33" s="2"/>
      <c r="J33" s="2"/>
      <c r="K33" s="2"/>
      <c r="L33" s="2"/>
      <c r="M33" s="2">
        <f t="shared" si="3"/>
        <v>47</v>
      </c>
      <c r="N33" s="30">
        <f>'Specifikace služeb'!C31</f>
        <v>15.6</v>
      </c>
      <c r="O33" s="7">
        <f t="shared" si="1"/>
        <v>733.19999999999993</v>
      </c>
      <c r="P33" s="78">
        <v>21</v>
      </c>
      <c r="Q33" s="7">
        <f t="shared" si="2"/>
        <v>887.17200000000003</v>
      </c>
    </row>
    <row r="34" spans="1:17" x14ac:dyDescent="0.2">
      <c r="A34" s="47" t="s">
        <v>192</v>
      </c>
      <c r="B34" s="56"/>
      <c r="C34" s="56"/>
      <c r="D34" s="56"/>
      <c r="E34" s="56"/>
      <c r="F34" s="56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2">
      <c r="A35" s="34" t="s">
        <v>133</v>
      </c>
      <c r="B35" s="2" t="s">
        <v>129</v>
      </c>
      <c r="C35" s="2">
        <v>8</v>
      </c>
      <c r="D35" s="2">
        <v>188</v>
      </c>
      <c r="E35" s="2">
        <v>48</v>
      </c>
      <c r="F35" s="2">
        <v>34</v>
      </c>
      <c r="G35" s="2"/>
      <c r="H35" s="2"/>
      <c r="I35" s="2"/>
      <c r="J35" s="2"/>
      <c r="K35" s="2">
        <v>16</v>
      </c>
      <c r="L35" s="2"/>
      <c r="M35" s="2">
        <f t="shared" si="3"/>
        <v>294</v>
      </c>
      <c r="N35" s="30">
        <f>'Specifikace služeb'!C33</f>
        <v>12</v>
      </c>
      <c r="O35" s="7">
        <f t="shared" si="1"/>
        <v>3528</v>
      </c>
      <c r="P35" s="78">
        <v>21</v>
      </c>
      <c r="Q35" s="7">
        <f t="shared" si="2"/>
        <v>4268.88</v>
      </c>
    </row>
    <row r="36" spans="1:17" x14ac:dyDescent="0.2">
      <c r="A36" s="34" t="s">
        <v>134</v>
      </c>
      <c r="B36" s="2" t="s">
        <v>129</v>
      </c>
      <c r="C36" s="2"/>
      <c r="D36" s="2">
        <v>28</v>
      </c>
      <c r="E36" s="2">
        <v>6</v>
      </c>
      <c r="F36" s="2"/>
      <c r="G36" s="2"/>
      <c r="H36" s="2"/>
      <c r="I36" s="2"/>
      <c r="J36" s="2"/>
      <c r="K36" s="2"/>
      <c r="L36" s="2"/>
      <c r="M36" s="2">
        <f t="shared" si="3"/>
        <v>34</v>
      </c>
      <c r="N36" s="30">
        <f>'Specifikace služeb'!C34</f>
        <v>14.4</v>
      </c>
      <c r="O36" s="7">
        <f t="shared" si="1"/>
        <v>489.6</v>
      </c>
      <c r="P36" s="78">
        <v>21</v>
      </c>
      <c r="Q36" s="7">
        <f t="shared" si="2"/>
        <v>592.41600000000005</v>
      </c>
    </row>
    <row r="37" spans="1:17" x14ac:dyDescent="0.2">
      <c r="A37" s="34" t="s">
        <v>135</v>
      </c>
      <c r="B37" s="2" t="s">
        <v>129</v>
      </c>
      <c r="C37" s="2"/>
      <c r="D37" s="2">
        <v>20</v>
      </c>
      <c r="E37" s="2"/>
      <c r="F37" s="2"/>
      <c r="G37" s="2"/>
      <c r="H37" s="2"/>
      <c r="I37" s="2"/>
      <c r="J37" s="2"/>
      <c r="K37" s="2"/>
      <c r="L37" s="2"/>
      <c r="M37" s="2">
        <f t="shared" si="3"/>
        <v>20</v>
      </c>
      <c r="N37" s="30">
        <f>'Specifikace služeb'!C35</f>
        <v>18</v>
      </c>
      <c r="O37" s="7">
        <f t="shared" si="1"/>
        <v>360</v>
      </c>
      <c r="P37" s="78">
        <v>21</v>
      </c>
      <c r="Q37" s="7">
        <f t="shared" si="2"/>
        <v>435.6</v>
      </c>
    </row>
    <row r="38" spans="1:17" x14ac:dyDescent="0.2">
      <c r="A38" s="34" t="s">
        <v>136</v>
      </c>
      <c r="B38" s="2" t="s">
        <v>129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>
        <f t="shared" si="3"/>
        <v>0</v>
      </c>
      <c r="N38" s="30">
        <f>'Specifikace služeb'!C36</f>
        <v>14.4</v>
      </c>
      <c r="O38" s="7">
        <f t="shared" si="1"/>
        <v>0</v>
      </c>
      <c r="P38" s="78">
        <v>21</v>
      </c>
      <c r="Q38" s="7">
        <f t="shared" si="2"/>
        <v>0</v>
      </c>
    </row>
    <row r="39" spans="1:17" x14ac:dyDescent="0.2">
      <c r="A39" s="34" t="s">
        <v>137</v>
      </c>
      <c r="B39" s="2" t="s">
        <v>129</v>
      </c>
      <c r="C39" s="2">
        <v>45</v>
      </c>
      <c r="D39" s="2">
        <v>151</v>
      </c>
      <c r="E39" s="2">
        <v>157</v>
      </c>
      <c r="F39" s="2">
        <v>45</v>
      </c>
      <c r="G39" s="2"/>
      <c r="H39" s="2"/>
      <c r="I39" s="2"/>
      <c r="J39" s="2"/>
      <c r="K39" s="2">
        <v>12</v>
      </c>
      <c r="L39" s="2"/>
      <c r="M39" s="2">
        <f t="shared" si="3"/>
        <v>410</v>
      </c>
      <c r="N39" s="30">
        <f>'Specifikace služeb'!C37</f>
        <v>13.2</v>
      </c>
      <c r="O39" s="7">
        <f t="shared" si="1"/>
        <v>5412</v>
      </c>
      <c r="P39" s="78">
        <v>21</v>
      </c>
      <c r="Q39" s="7">
        <f t="shared" si="2"/>
        <v>6548.52</v>
      </c>
    </row>
    <row r="40" spans="1:17" x14ac:dyDescent="0.2">
      <c r="A40" s="34" t="s">
        <v>138</v>
      </c>
      <c r="B40" s="2" t="s">
        <v>129</v>
      </c>
      <c r="C40" s="2">
        <v>1</v>
      </c>
      <c r="D40" s="2">
        <v>1</v>
      </c>
      <c r="E40" s="2"/>
      <c r="F40" s="2">
        <v>1</v>
      </c>
      <c r="G40" s="2">
        <v>8</v>
      </c>
      <c r="H40" s="2">
        <v>4</v>
      </c>
      <c r="I40" s="2">
        <v>5</v>
      </c>
      <c r="J40" s="2"/>
      <c r="K40" s="2">
        <v>1</v>
      </c>
      <c r="L40" s="2"/>
      <c r="M40" s="2">
        <f t="shared" si="3"/>
        <v>21</v>
      </c>
      <c r="N40" s="30">
        <f>'Specifikace služeb'!C38</f>
        <v>120</v>
      </c>
      <c r="O40" s="7">
        <f t="shared" si="1"/>
        <v>2520</v>
      </c>
      <c r="P40" s="78">
        <v>21</v>
      </c>
      <c r="Q40" s="7">
        <f t="shared" si="2"/>
        <v>3049.2</v>
      </c>
    </row>
    <row r="41" spans="1:17" x14ac:dyDescent="0.2">
      <c r="A41" s="34" t="s">
        <v>139</v>
      </c>
      <c r="B41" s="2" t="s">
        <v>129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>
        <f t="shared" si="3"/>
        <v>0</v>
      </c>
      <c r="N41" s="30">
        <f>'Specifikace služeb'!C39</f>
        <v>24</v>
      </c>
      <c r="O41" s="7">
        <f t="shared" si="1"/>
        <v>0</v>
      </c>
      <c r="P41" s="78">
        <v>21</v>
      </c>
      <c r="Q41" s="7">
        <f t="shared" si="2"/>
        <v>0</v>
      </c>
    </row>
    <row r="42" spans="1:17" x14ac:dyDescent="0.2">
      <c r="A42" s="34" t="s">
        <v>140</v>
      </c>
      <c r="B42" s="2" t="s">
        <v>129</v>
      </c>
      <c r="C42" s="2"/>
      <c r="D42" s="2"/>
      <c r="E42" s="2">
        <v>20</v>
      </c>
      <c r="F42" s="2">
        <v>8</v>
      </c>
      <c r="G42" s="2"/>
      <c r="H42" s="2"/>
      <c r="I42" s="2"/>
      <c r="J42" s="2"/>
      <c r="K42" s="2"/>
      <c r="L42" s="2"/>
      <c r="M42" s="2">
        <f t="shared" si="3"/>
        <v>28</v>
      </c>
      <c r="N42" s="30">
        <f>'Specifikace služeb'!C40</f>
        <v>36</v>
      </c>
      <c r="O42" s="7">
        <f t="shared" si="1"/>
        <v>1008</v>
      </c>
      <c r="P42" s="78">
        <v>21</v>
      </c>
      <c r="Q42" s="7">
        <f t="shared" si="2"/>
        <v>1219.68</v>
      </c>
    </row>
    <row r="43" spans="1:17" x14ac:dyDescent="0.2">
      <c r="A43" s="34" t="s">
        <v>141</v>
      </c>
      <c r="B43" s="2" t="s">
        <v>129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>
        <f t="shared" si="3"/>
        <v>0</v>
      </c>
      <c r="N43" s="30">
        <f>'Specifikace služeb'!C41</f>
        <v>48</v>
      </c>
      <c r="O43" s="7">
        <f t="shared" si="1"/>
        <v>0</v>
      </c>
      <c r="P43" s="78">
        <v>21</v>
      </c>
      <c r="Q43" s="7">
        <f t="shared" si="2"/>
        <v>0</v>
      </c>
    </row>
    <row r="44" spans="1:17" x14ac:dyDescent="0.2">
      <c r="A44" s="34" t="s">
        <v>142</v>
      </c>
      <c r="B44" s="2" t="s">
        <v>129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>
        <f t="shared" si="3"/>
        <v>0</v>
      </c>
      <c r="N44" s="30">
        <f>'Specifikace služeb'!C42</f>
        <v>7.2</v>
      </c>
      <c r="O44" s="7">
        <f t="shared" si="1"/>
        <v>0</v>
      </c>
      <c r="P44" s="78">
        <v>21</v>
      </c>
      <c r="Q44" s="7">
        <f t="shared" si="2"/>
        <v>0</v>
      </c>
    </row>
    <row r="45" spans="1:17" ht="25.5" x14ac:dyDescent="0.2">
      <c r="A45" s="68" t="s">
        <v>143</v>
      </c>
      <c r="B45" s="2" t="s">
        <v>103</v>
      </c>
      <c r="C45" s="2">
        <v>1</v>
      </c>
      <c r="D45" s="2">
        <v>3</v>
      </c>
      <c r="E45" s="2">
        <v>3</v>
      </c>
      <c r="F45" s="2">
        <v>4</v>
      </c>
      <c r="G45" s="2"/>
      <c r="H45" s="2"/>
      <c r="I45" s="2"/>
      <c r="J45" s="2"/>
      <c r="K45" s="2">
        <v>3</v>
      </c>
      <c r="L45" s="2"/>
      <c r="M45" s="2">
        <f t="shared" si="3"/>
        <v>14</v>
      </c>
      <c r="N45" s="30">
        <f>'Specifikace služeb'!C43</f>
        <v>36</v>
      </c>
      <c r="O45" s="7">
        <f t="shared" si="1"/>
        <v>504</v>
      </c>
      <c r="P45" s="78">
        <v>21</v>
      </c>
      <c r="Q45" s="7">
        <f t="shared" si="2"/>
        <v>609.84</v>
      </c>
    </row>
    <row r="46" spans="1:17" x14ac:dyDescent="0.2">
      <c r="A46" s="34" t="s">
        <v>144</v>
      </c>
      <c r="B46" s="2" t="s">
        <v>103</v>
      </c>
      <c r="C46" s="2"/>
      <c r="D46" s="2">
        <v>23</v>
      </c>
      <c r="E46" s="2"/>
      <c r="F46" s="2">
        <v>3</v>
      </c>
      <c r="G46" s="2"/>
      <c r="H46" s="2"/>
      <c r="I46" s="2"/>
      <c r="J46" s="2"/>
      <c r="K46" s="2"/>
      <c r="L46" s="2"/>
      <c r="M46" s="2">
        <f t="shared" ref="M46:M58" si="4">SUM(C46:K46)</f>
        <v>26</v>
      </c>
      <c r="N46" s="30">
        <f>'Specifikace služeb'!C44</f>
        <v>30</v>
      </c>
      <c r="O46" s="7">
        <f t="shared" si="1"/>
        <v>780</v>
      </c>
      <c r="P46" s="78">
        <v>21</v>
      </c>
      <c r="Q46" s="7">
        <f t="shared" si="2"/>
        <v>943.8</v>
      </c>
    </row>
    <row r="47" spans="1:17" x14ac:dyDescent="0.2">
      <c r="A47" s="34" t="s">
        <v>145</v>
      </c>
      <c r="B47" s="2" t="s">
        <v>103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>
        <f t="shared" si="4"/>
        <v>0</v>
      </c>
      <c r="N47" s="30">
        <f>'Specifikace služeb'!C45</f>
        <v>36</v>
      </c>
      <c r="O47" s="7">
        <f t="shared" si="1"/>
        <v>0</v>
      </c>
      <c r="P47" s="78">
        <v>21</v>
      </c>
      <c r="Q47" s="7">
        <f t="shared" si="2"/>
        <v>0</v>
      </c>
    </row>
    <row r="48" spans="1:17" x14ac:dyDescent="0.2">
      <c r="A48" s="34" t="s">
        <v>146</v>
      </c>
      <c r="B48" s="2" t="s">
        <v>103</v>
      </c>
      <c r="C48" s="2">
        <v>1</v>
      </c>
      <c r="D48" s="2">
        <v>3</v>
      </c>
      <c r="E48" s="2">
        <v>1</v>
      </c>
      <c r="F48" s="2">
        <v>3</v>
      </c>
      <c r="G48" s="2"/>
      <c r="H48" s="2"/>
      <c r="I48" s="2"/>
      <c r="J48" s="2"/>
      <c r="K48" s="2">
        <v>1</v>
      </c>
      <c r="L48" s="2"/>
      <c r="M48" s="2">
        <f t="shared" si="4"/>
        <v>9</v>
      </c>
      <c r="N48" s="30">
        <f>'Specifikace služeb'!C46</f>
        <v>48</v>
      </c>
      <c r="O48" s="7">
        <f t="shared" si="1"/>
        <v>432</v>
      </c>
      <c r="P48" s="78">
        <v>21</v>
      </c>
      <c r="Q48" s="7">
        <f t="shared" si="2"/>
        <v>522.72</v>
      </c>
    </row>
    <row r="49" spans="1:17" x14ac:dyDescent="0.2">
      <c r="A49" s="34" t="s">
        <v>147</v>
      </c>
      <c r="B49" s="2" t="s">
        <v>103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>
        <f t="shared" si="4"/>
        <v>0</v>
      </c>
      <c r="N49" s="30">
        <f>'Specifikace služeb'!C47</f>
        <v>66</v>
      </c>
      <c r="O49" s="7">
        <f t="shared" si="1"/>
        <v>0</v>
      </c>
      <c r="P49" s="78">
        <v>21</v>
      </c>
      <c r="Q49" s="7">
        <f t="shared" si="2"/>
        <v>0</v>
      </c>
    </row>
    <row r="50" spans="1:17" x14ac:dyDescent="0.2">
      <c r="A50" s="34" t="s">
        <v>148</v>
      </c>
      <c r="B50" s="2" t="s">
        <v>103</v>
      </c>
      <c r="C50" s="2"/>
      <c r="D50" s="2"/>
      <c r="E50" s="2">
        <v>11</v>
      </c>
      <c r="F50" s="2"/>
      <c r="G50" s="2"/>
      <c r="H50" s="2"/>
      <c r="I50" s="2"/>
      <c r="J50" s="2"/>
      <c r="K50" s="2"/>
      <c r="L50" s="2"/>
      <c r="M50" s="2">
        <f t="shared" si="4"/>
        <v>11</v>
      </c>
      <c r="N50" s="30">
        <f>'Specifikace služeb'!C48</f>
        <v>54</v>
      </c>
      <c r="O50" s="7">
        <f t="shared" si="1"/>
        <v>594</v>
      </c>
      <c r="P50" s="78">
        <v>21</v>
      </c>
      <c r="Q50" s="7">
        <f t="shared" si="2"/>
        <v>718.74</v>
      </c>
    </row>
    <row r="51" spans="1:17" x14ac:dyDescent="0.2">
      <c r="A51" s="34" t="s">
        <v>149</v>
      </c>
      <c r="B51" s="2" t="s">
        <v>103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>
        <f t="shared" si="4"/>
        <v>0</v>
      </c>
      <c r="N51" s="30">
        <f>'Specifikace služeb'!C49</f>
        <v>78</v>
      </c>
      <c r="O51" s="7">
        <f t="shared" si="1"/>
        <v>0</v>
      </c>
      <c r="P51" s="78">
        <v>21</v>
      </c>
      <c r="Q51" s="7">
        <f t="shared" si="2"/>
        <v>0</v>
      </c>
    </row>
    <row r="52" spans="1:17" x14ac:dyDescent="0.2">
      <c r="A52" s="34" t="s">
        <v>150</v>
      </c>
      <c r="B52" s="2" t="s">
        <v>103</v>
      </c>
      <c r="C52" s="2">
        <v>1</v>
      </c>
      <c r="D52" s="2"/>
      <c r="E52" s="2"/>
      <c r="F52" s="2">
        <v>4</v>
      </c>
      <c r="G52" s="2"/>
      <c r="H52" s="2"/>
      <c r="I52" s="2"/>
      <c r="J52" s="2"/>
      <c r="K52" s="2"/>
      <c r="L52" s="2"/>
      <c r="M52" s="2">
        <f t="shared" si="4"/>
        <v>5</v>
      </c>
      <c r="N52" s="30">
        <f>'Specifikace služeb'!C50</f>
        <v>24</v>
      </c>
      <c r="O52" s="7">
        <f t="shared" si="1"/>
        <v>120</v>
      </c>
      <c r="P52" s="78">
        <v>21</v>
      </c>
      <c r="Q52" s="7">
        <f t="shared" si="2"/>
        <v>145.19999999999999</v>
      </c>
    </row>
    <row r="53" spans="1:17" x14ac:dyDescent="0.2">
      <c r="A53" s="34" t="s">
        <v>151</v>
      </c>
      <c r="B53" s="2" t="s">
        <v>103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>
        <f t="shared" si="4"/>
        <v>0</v>
      </c>
      <c r="N53" s="30">
        <f>'Specifikace služeb'!C51</f>
        <v>72</v>
      </c>
      <c r="O53" s="7">
        <f t="shared" si="1"/>
        <v>0</v>
      </c>
      <c r="P53" s="78">
        <v>21</v>
      </c>
      <c r="Q53" s="7">
        <f t="shared" si="2"/>
        <v>0</v>
      </c>
    </row>
    <row r="54" spans="1:17" x14ac:dyDescent="0.2">
      <c r="A54" s="34" t="s">
        <v>152</v>
      </c>
      <c r="B54" s="2" t="s">
        <v>103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>
        <f t="shared" si="4"/>
        <v>0</v>
      </c>
      <c r="N54" s="30">
        <f>'Specifikace služeb'!C52</f>
        <v>42</v>
      </c>
      <c r="O54" s="7">
        <f t="shared" si="1"/>
        <v>0</v>
      </c>
      <c r="P54" s="78">
        <v>21</v>
      </c>
      <c r="Q54" s="7">
        <f t="shared" si="2"/>
        <v>0</v>
      </c>
    </row>
    <row r="55" spans="1:17" x14ac:dyDescent="0.2">
      <c r="A55" s="34" t="s">
        <v>153</v>
      </c>
      <c r="B55" s="2" t="s">
        <v>103</v>
      </c>
      <c r="C55" s="2"/>
      <c r="D55" s="2"/>
      <c r="E55" s="2"/>
      <c r="F55" s="2"/>
      <c r="G55" s="2">
        <v>8</v>
      </c>
      <c r="H55" s="2">
        <v>4</v>
      </c>
      <c r="I55" s="2">
        <v>5</v>
      </c>
      <c r="J55" s="2"/>
      <c r="K55" s="2">
        <v>2</v>
      </c>
      <c r="L55" s="2"/>
      <c r="M55" s="2">
        <f t="shared" si="4"/>
        <v>19</v>
      </c>
      <c r="N55" s="30">
        <f>'Specifikace služeb'!C53</f>
        <v>36</v>
      </c>
      <c r="O55" s="7">
        <f t="shared" si="1"/>
        <v>684</v>
      </c>
      <c r="P55" s="78">
        <v>21</v>
      </c>
      <c r="Q55" s="7">
        <f t="shared" si="2"/>
        <v>827.64</v>
      </c>
    </row>
    <row r="56" spans="1:17" x14ac:dyDescent="0.2">
      <c r="A56" s="34" t="s">
        <v>154</v>
      </c>
      <c r="B56" s="2" t="s">
        <v>103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>
        <f t="shared" si="4"/>
        <v>0</v>
      </c>
      <c r="N56" s="30">
        <f>'Specifikace služeb'!C54</f>
        <v>192</v>
      </c>
      <c r="O56" s="7">
        <f t="shared" si="1"/>
        <v>0</v>
      </c>
      <c r="P56" s="78">
        <v>21</v>
      </c>
      <c r="Q56" s="7">
        <f t="shared" si="2"/>
        <v>0</v>
      </c>
    </row>
    <row r="57" spans="1:17" x14ac:dyDescent="0.2">
      <c r="A57" s="34" t="s">
        <v>155</v>
      </c>
      <c r="B57" s="2" t="s">
        <v>103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>
        <f t="shared" si="4"/>
        <v>0</v>
      </c>
      <c r="N57" s="30">
        <f>'Specifikace služeb'!C55</f>
        <v>48</v>
      </c>
      <c r="O57" s="7">
        <f t="shared" si="1"/>
        <v>0</v>
      </c>
      <c r="P57" s="78">
        <v>21</v>
      </c>
      <c r="Q57" s="7">
        <f t="shared" si="2"/>
        <v>0</v>
      </c>
    </row>
    <row r="58" spans="1:17" ht="25.5" x14ac:dyDescent="0.2">
      <c r="A58" s="68" t="s">
        <v>156</v>
      </c>
      <c r="B58" s="2" t="s">
        <v>103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>
        <f t="shared" si="4"/>
        <v>0</v>
      </c>
      <c r="N58" s="30">
        <f>'Specifikace služeb'!C56</f>
        <v>48</v>
      </c>
      <c r="O58" s="7">
        <f t="shared" si="1"/>
        <v>0</v>
      </c>
      <c r="P58" s="78">
        <v>21</v>
      </c>
      <c r="Q58" s="7">
        <f t="shared" si="2"/>
        <v>0</v>
      </c>
    </row>
    <row r="59" spans="1:17" x14ac:dyDescent="0.2">
      <c r="A59" s="34" t="s">
        <v>158</v>
      </c>
      <c r="B59" s="2" t="s">
        <v>103</v>
      </c>
      <c r="C59" s="34"/>
      <c r="D59" s="34"/>
      <c r="E59" s="34"/>
      <c r="F59" s="34"/>
      <c r="G59" s="34"/>
      <c r="H59" s="34"/>
      <c r="I59" s="34"/>
      <c r="J59" s="34">
        <v>18</v>
      </c>
      <c r="K59" s="34"/>
      <c r="L59" s="34"/>
      <c r="M59" s="2">
        <f t="shared" ref="M59:M64" si="5">SUM(C59:K59)</f>
        <v>18</v>
      </c>
      <c r="N59" s="30">
        <f>'Specifikace služeb'!C58</f>
        <v>100</v>
      </c>
      <c r="O59" s="7">
        <f t="shared" si="1"/>
        <v>1800</v>
      </c>
      <c r="P59" s="78">
        <v>21</v>
      </c>
      <c r="Q59" s="7">
        <f t="shared" si="2"/>
        <v>2178</v>
      </c>
    </row>
    <row r="60" spans="1:17" x14ac:dyDescent="0.2">
      <c r="A60" s="34" t="s">
        <v>159</v>
      </c>
      <c r="B60" s="2" t="s">
        <v>103</v>
      </c>
      <c r="C60" s="34"/>
      <c r="D60" s="34"/>
      <c r="E60" s="34"/>
      <c r="F60" s="34"/>
      <c r="G60" s="34"/>
      <c r="H60" s="34"/>
      <c r="I60" s="34"/>
      <c r="J60" s="34">
        <v>15</v>
      </c>
      <c r="K60" s="34"/>
      <c r="L60" s="34">
        <v>3</v>
      </c>
      <c r="M60" s="2">
        <v>18</v>
      </c>
      <c r="N60" s="30">
        <f>'Specifikace služeb'!C59</f>
        <v>500</v>
      </c>
      <c r="O60" s="7">
        <f t="shared" si="1"/>
        <v>9000</v>
      </c>
      <c r="P60" s="78">
        <v>21</v>
      </c>
      <c r="Q60" s="7">
        <f t="shared" si="2"/>
        <v>10890</v>
      </c>
    </row>
    <row r="61" spans="1:17" x14ac:dyDescent="0.2">
      <c r="A61" s="34" t="s">
        <v>160</v>
      </c>
      <c r="B61" s="2" t="s">
        <v>103</v>
      </c>
      <c r="C61" s="34"/>
      <c r="D61" s="34"/>
      <c r="E61" s="34"/>
      <c r="F61" s="34"/>
      <c r="G61" s="34"/>
      <c r="H61" s="34"/>
      <c r="I61" s="34"/>
      <c r="J61" s="34">
        <v>17</v>
      </c>
      <c r="K61" s="34"/>
      <c r="L61" s="34"/>
      <c r="M61" s="2">
        <f t="shared" si="5"/>
        <v>17</v>
      </c>
      <c r="N61" s="30">
        <f>'Specifikace služeb'!C60</f>
        <v>30</v>
      </c>
      <c r="O61" s="7">
        <f t="shared" si="1"/>
        <v>510</v>
      </c>
      <c r="P61" s="78">
        <v>21</v>
      </c>
      <c r="Q61" s="7">
        <f t="shared" si="2"/>
        <v>617.1</v>
      </c>
    </row>
    <row r="62" spans="1:17" x14ac:dyDescent="0.2">
      <c r="A62" s="34" t="s">
        <v>161</v>
      </c>
      <c r="B62" s="2" t="s">
        <v>103</v>
      </c>
      <c r="C62" s="34"/>
      <c r="D62" s="34"/>
      <c r="E62" s="34"/>
      <c r="F62" s="34"/>
      <c r="G62" s="34"/>
      <c r="H62" s="34"/>
      <c r="I62" s="34"/>
      <c r="J62" s="34">
        <v>20</v>
      </c>
      <c r="K62" s="34"/>
      <c r="L62" s="34"/>
      <c r="M62" s="2">
        <f t="shared" si="5"/>
        <v>20</v>
      </c>
      <c r="N62" s="30">
        <f>'Specifikace služeb'!C61</f>
        <v>50</v>
      </c>
      <c r="O62" s="7">
        <f t="shared" si="1"/>
        <v>1000</v>
      </c>
      <c r="P62" s="78">
        <v>21</v>
      </c>
      <c r="Q62" s="7"/>
    </row>
    <row r="63" spans="1:17" x14ac:dyDescent="0.2">
      <c r="A63" s="34" t="s">
        <v>162</v>
      </c>
      <c r="B63" s="2" t="s">
        <v>103</v>
      </c>
      <c r="C63" s="34"/>
      <c r="D63" s="34"/>
      <c r="E63" s="34"/>
      <c r="F63" s="34"/>
      <c r="G63" s="34"/>
      <c r="H63" s="34"/>
      <c r="I63" s="34"/>
      <c r="J63" s="34">
        <v>37</v>
      </c>
      <c r="K63" s="34"/>
      <c r="L63" s="34"/>
      <c r="M63" s="2">
        <f t="shared" si="5"/>
        <v>37</v>
      </c>
      <c r="N63" s="30">
        <f>'Specifikace služeb'!C62</f>
        <v>55</v>
      </c>
      <c r="O63" s="7">
        <f t="shared" si="1"/>
        <v>2035</v>
      </c>
      <c r="P63" s="78">
        <v>21</v>
      </c>
      <c r="Q63" s="7">
        <f t="shared" si="2"/>
        <v>2462.35</v>
      </c>
    </row>
    <row r="64" spans="1:17" x14ac:dyDescent="0.2">
      <c r="A64" s="34" t="s">
        <v>163</v>
      </c>
      <c r="B64" s="2" t="s">
        <v>103</v>
      </c>
      <c r="C64" s="34"/>
      <c r="D64" s="34"/>
      <c r="E64" s="34"/>
      <c r="F64" s="34"/>
      <c r="G64" s="34"/>
      <c r="H64" s="34"/>
      <c r="I64" s="34"/>
      <c r="J64" s="34">
        <v>7</v>
      </c>
      <c r="K64" s="34"/>
      <c r="L64" s="34"/>
      <c r="M64" s="2">
        <f t="shared" si="5"/>
        <v>7</v>
      </c>
      <c r="N64" s="30">
        <f>'Specifikace služeb'!C63</f>
        <v>152</v>
      </c>
      <c r="O64" s="7">
        <f>M64*N64</f>
        <v>1064</v>
      </c>
      <c r="P64" s="78">
        <v>21</v>
      </c>
      <c r="Q64" s="7">
        <f>O64*(100+P64)/100</f>
        <v>1287.44</v>
      </c>
    </row>
    <row r="65" spans="1:17" ht="16.5" hidden="1" thickBot="1" x14ac:dyDescent="0.3">
      <c r="A65" s="79" t="s">
        <v>202</v>
      </c>
      <c r="B65" s="8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81"/>
      <c r="O65" s="82">
        <f>SUM(O5:O64)</f>
        <v>49904.2</v>
      </c>
      <c r="P65" s="83"/>
      <c r="Q65" s="82">
        <f>SUM(Q5:Q64)</f>
        <v>59174.081999999995</v>
      </c>
    </row>
  </sheetData>
  <pageMargins left="0.7" right="0.7" top="0.78740157499999996" bottom="0.78740157499999996" header="0.3" footer="0.3"/>
  <pageSetup paperSize="8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64"/>
  <sheetViews>
    <sheetView workbookViewId="0">
      <pane ySplit="3" topLeftCell="A4" activePane="bottomLeft" state="frozen"/>
      <selection pane="bottomLeft" activeCell="E31" sqref="E31"/>
    </sheetView>
  </sheetViews>
  <sheetFormatPr defaultRowHeight="12.75" x14ac:dyDescent="0.2"/>
  <cols>
    <col min="1" max="1" width="60.7109375" style="1" customWidth="1"/>
    <col min="2" max="2" width="9.42578125" style="1" customWidth="1"/>
    <col min="3" max="15" width="10.5703125" style="1" customWidth="1"/>
    <col min="16" max="16" width="11.140625" style="1" customWidth="1"/>
    <col min="17" max="20" width="9.140625" style="1" hidden="1" customWidth="1"/>
    <col min="21" max="16384" width="9.140625" style="1"/>
  </cols>
  <sheetData>
    <row r="1" spans="1:20" ht="39.75" thickBot="1" x14ac:dyDescent="0.3">
      <c r="A1" s="8" t="s">
        <v>203</v>
      </c>
      <c r="C1" s="73" t="s">
        <v>204</v>
      </c>
      <c r="D1" s="73" t="s">
        <v>205</v>
      </c>
      <c r="E1" s="73" t="s">
        <v>171</v>
      </c>
      <c r="F1" s="73" t="s">
        <v>206</v>
      </c>
      <c r="G1" s="73" t="s">
        <v>207</v>
      </c>
      <c r="H1" s="73" t="s">
        <v>208</v>
      </c>
      <c r="I1" s="73" t="s">
        <v>209</v>
      </c>
      <c r="J1" s="73" t="s">
        <v>210</v>
      </c>
      <c r="K1" s="73" t="s">
        <v>211</v>
      </c>
      <c r="L1" s="73" t="s">
        <v>212</v>
      </c>
      <c r="M1" s="73" t="s">
        <v>213</v>
      </c>
      <c r="N1" s="72" t="s">
        <v>201</v>
      </c>
      <c r="O1" s="73" t="s">
        <v>24</v>
      </c>
      <c r="P1" s="22"/>
    </row>
    <row r="2" spans="1:20" ht="38.25" x14ac:dyDescent="0.2">
      <c r="A2" s="55" t="s">
        <v>78</v>
      </c>
      <c r="B2" s="14" t="s">
        <v>81</v>
      </c>
      <c r="C2" s="36" t="s">
        <v>186</v>
      </c>
      <c r="D2" s="36" t="s">
        <v>186</v>
      </c>
      <c r="E2" s="36" t="s">
        <v>186</v>
      </c>
      <c r="F2" s="36" t="s">
        <v>186</v>
      </c>
      <c r="G2" s="36" t="s">
        <v>186</v>
      </c>
      <c r="H2" s="36" t="s">
        <v>186</v>
      </c>
      <c r="I2" s="36" t="s">
        <v>186</v>
      </c>
      <c r="J2" s="36" t="s">
        <v>186</v>
      </c>
      <c r="K2" s="36" t="s">
        <v>186</v>
      </c>
      <c r="L2" s="36" t="s">
        <v>186</v>
      </c>
      <c r="M2" s="36" t="s">
        <v>186</v>
      </c>
      <c r="N2" s="36" t="s">
        <v>186</v>
      </c>
      <c r="O2" s="36" t="s">
        <v>186</v>
      </c>
      <c r="P2" s="15" t="s">
        <v>187</v>
      </c>
      <c r="Q2" s="15" t="s">
        <v>188</v>
      </c>
      <c r="R2" s="15" t="s">
        <v>189</v>
      </c>
      <c r="S2" s="28" t="s">
        <v>190</v>
      </c>
      <c r="T2" s="16" t="s">
        <v>191</v>
      </c>
    </row>
    <row r="3" spans="1:20" x14ac:dyDescent="0.2">
      <c r="A3" s="17" t="s">
        <v>80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6"/>
      <c r="S3" s="6"/>
      <c r="T3" s="18"/>
    </row>
    <row r="4" spans="1:20" x14ac:dyDescent="0.2">
      <c r="A4" s="19" t="s">
        <v>102</v>
      </c>
      <c r="B4" s="2" t="s">
        <v>103</v>
      </c>
      <c r="C4" s="2">
        <v>1</v>
      </c>
      <c r="D4" s="2">
        <v>2</v>
      </c>
      <c r="E4" s="2"/>
      <c r="F4" s="2"/>
      <c r="G4" s="2">
        <v>1</v>
      </c>
      <c r="H4" s="2"/>
      <c r="I4" s="2">
        <v>1</v>
      </c>
      <c r="J4" s="2">
        <v>1</v>
      </c>
      <c r="K4" s="2"/>
      <c r="L4" s="2"/>
      <c r="M4" s="2"/>
      <c r="N4" s="2"/>
      <c r="O4" s="2">
        <v>1</v>
      </c>
      <c r="P4" s="2">
        <f>SUM(C4:O4)</f>
        <v>7</v>
      </c>
      <c r="Q4" s="30">
        <f>'Specifikace služeb'!C3</f>
        <v>98.4</v>
      </c>
      <c r="R4" s="7">
        <f>P4*Q4</f>
        <v>688.80000000000007</v>
      </c>
      <c r="S4" s="31">
        <v>21</v>
      </c>
      <c r="T4" s="20">
        <f>R4*(100+S4)/100</f>
        <v>833.44799999999998</v>
      </c>
    </row>
    <row r="5" spans="1:20" x14ac:dyDescent="0.2">
      <c r="A5" s="19" t="s">
        <v>104</v>
      </c>
      <c r="B5" s="2" t="s">
        <v>105</v>
      </c>
      <c r="C5" s="2">
        <v>1</v>
      </c>
      <c r="D5" s="2">
        <v>4</v>
      </c>
      <c r="E5" s="2">
        <v>1</v>
      </c>
      <c r="F5" s="2"/>
      <c r="G5" s="2">
        <v>2</v>
      </c>
      <c r="H5" s="2">
        <v>1</v>
      </c>
      <c r="I5" s="2">
        <v>2</v>
      </c>
      <c r="J5" s="2">
        <v>1</v>
      </c>
      <c r="K5" s="2">
        <v>1</v>
      </c>
      <c r="L5" s="2"/>
      <c r="M5" s="2"/>
      <c r="N5" s="2"/>
      <c r="O5" s="2">
        <v>1</v>
      </c>
      <c r="P5" s="2">
        <f t="shared" ref="P5:P62" si="0">SUM(C5:O5)</f>
        <v>14</v>
      </c>
      <c r="Q5" s="30">
        <f>'Specifikace služeb'!C4</f>
        <v>114</v>
      </c>
      <c r="R5" s="7">
        <f t="shared" ref="R5:R62" si="1">P5*Q5</f>
        <v>1596</v>
      </c>
      <c r="S5" s="31">
        <v>21</v>
      </c>
      <c r="T5" s="20">
        <f t="shared" ref="T5:T62" si="2">R5*(100+S5)/100</f>
        <v>1931.16</v>
      </c>
    </row>
    <row r="6" spans="1:20" x14ac:dyDescent="0.2">
      <c r="A6" s="19" t="s">
        <v>106</v>
      </c>
      <c r="B6" s="2" t="s">
        <v>105</v>
      </c>
      <c r="C6" s="2"/>
      <c r="D6" s="2"/>
      <c r="E6" s="2"/>
      <c r="F6" s="2">
        <v>1</v>
      </c>
      <c r="G6" s="2">
        <v>6</v>
      </c>
      <c r="H6" s="2"/>
      <c r="I6" s="2">
        <v>1</v>
      </c>
      <c r="J6" s="2"/>
      <c r="K6" s="2"/>
      <c r="L6" s="2"/>
      <c r="M6" s="2"/>
      <c r="N6" s="2"/>
      <c r="O6" s="2"/>
      <c r="P6" s="2">
        <f t="shared" si="0"/>
        <v>8</v>
      </c>
      <c r="Q6" s="30">
        <f>'Specifikace služeb'!C5</f>
        <v>180</v>
      </c>
      <c r="R6" s="7">
        <f t="shared" si="1"/>
        <v>1440</v>
      </c>
      <c r="S6" s="31">
        <v>21</v>
      </c>
      <c r="T6" s="20">
        <f t="shared" si="2"/>
        <v>1742.4</v>
      </c>
    </row>
    <row r="7" spans="1:20" x14ac:dyDescent="0.2">
      <c r="A7" s="19" t="s">
        <v>107</v>
      </c>
      <c r="B7" s="2" t="s">
        <v>105</v>
      </c>
      <c r="C7" s="2"/>
      <c r="D7" s="2"/>
      <c r="E7" s="2"/>
      <c r="F7" s="2"/>
      <c r="G7" s="2">
        <v>1</v>
      </c>
      <c r="H7" s="2"/>
      <c r="I7" s="2"/>
      <c r="J7" s="2"/>
      <c r="K7" s="2"/>
      <c r="L7" s="2"/>
      <c r="M7" s="2"/>
      <c r="N7" s="2"/>
      <c r="O7" s="2"/>
      <c r="P7" s="2">
        <f t="shared" si="0"/>
        <v>1</v>
      </c>
      <c r="Q7" s="30">
        <f>'Specifikace služeb'!C6</f>
        <v>276</v>
      </c>
      <c r="R7" s="7">
        <f t="shared" si="1"/>
        <v>276</v>
      </c>
      <c r="S7" s="31">
        <v>21</v>
      </c>
      <c r="T7" s="20">
        <f t="shared" si="2"/>
        <v>333.96</v>
      </c>
    </row>
    <row r="8" spans="1:20" x14ac:dyDescent="0.2">
      <c r="A8" s="19" t="s">
        <v>108</v>
      </c>
      <c r="B8" s="2" t="s">
        <v>103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>
        <f t="shared" si="0"/>
        <v>0</v>
      </c>
      <c r="Q8" s="30">
        <f>'Specifikace služeb'!C7</f>
        <v>108</v>
      </c>
      <c r="R8" s="7">
        <f t="shared" si="1"/>
        <v>0</v>
      </c>
      <c r="S8" s="31">
        <v>21</v>
      </c>
      <c r="T8" s="20">
        <f t="shared" si="2"/>
        <v>0</v>
      </c>
    </row>
    <row r="9" spans="1:20" x14ac:dyDescent="0.2">
      <c r="A9" s="19" t="s">
        <v>109</v>
      </c>
      <c r="B9" s="2" t="s">
        <v>103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>
        <f t="shared" si="0"/>
        <v>0</v>
      </c>
      <c r="Q9" s="30">
        <f>'Specifikace služeb'!C8</f>
        <v>222</v>
      </c>
      <c r="R9" s="7">
        <f t="shared" si="1"/>
        <v>0</v>
      </c>
      <c r="S9" s="31">
        <v>21</v>
      </c>
      <c r="T9" s="20">
        <f t="shared" si="2"/>
        <v>0</v>
      </c>
    </row>
    <row r="10" spans="1:20" x14ac:dyDescent="0.2">
      <c r="A10" s="19" t="s">
        <v>110</v>
      </c>
      <c r="B10" s="2" t="s">
        <v>103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>
        <f t="shared" si="0"/>
        <v>0</v>
      </c>
      <c r="Q10" s="30">
        <f>'Specifikace služeb'!C9</f>
        <v>420</v>
      </c>
      <c r="R10" s="7">
        <f t="shared" si="1"/>
        <v>0</v>
      </c>
      <c r="S10" s="31">
        <v>21</v>
      </c>
      <c r="T10" s="20">
        <f t="shared" si="2"/>
        <v>0</v>
      </c>
    </row>
    <row r="11" spans="1:20" x14ac:dyDescent="0.2">
      <c r="A11" s="19" t="s">
        <v>111</v>
      </c>
      <c r="B11" s="2" t="s">
        <v>112</v>
      </c>
      <c r="C11" s="2"/>
      <c r="D11" s="2"/>
      <c r="E11" s="2"/>
      <c r="F11" s="2"/>
      <c r="G11" s="2">
        <v>26</v>
      </c>
      <c r="H11" s="2"/>
      <c r="I11" s="2">
        <v>12</v>
      </c>
      <c r="J11" s="2"/>
      <c r="K11" s="2"/>
      <c r="L11" s="2"/>
      <c r="M11" s="2"/>
      <c r="N11" s="2"/>
      <c r="O11" s="2"/>
      <c r="P11" s="2">
        <f t="shared" si="0"/>
        <v>38</v>
      </c>
      <c r="Q11" s="30">
        <f>'Specifikace služeb'!C10</f>
        <v>38.4</v>
      </c>
      <c r="R11" s="7">
        <f t="shared" si="1"/>
        <v>1459.2</v>
      </c>
      <c r="S11" s="31">
        <v>21</v>
      </c>
      <c r="T11" s="20">
        <f t="shared" si="2"/>
        <v>1765.6320000000001</v>
      </c>
    </row>
    <row r="12" spans="1:20" x14ac:dyDescent="0.2">
      <c r="A12" s="19" t="s">
        <v>113</v>
      </c>
      <c r="B12" s="2" t="s">
        <v>112</v>
      </c>
      <c r="C12" s="2"/>
      <c r="D12" s="2"/>
      <c r="E12" s="2"/>
      <c r="F12" s="2"/>
      <c r="G12" s="2">
        <v>75</v>
      </c>
      <c r="H12" s="2"/>
      <c r="I12" s="2">
        <v>2</v>
      </c>
      <c r="J12" s="2"/>
      <c r="K12" s="2"/>
      <c r="L12" s="2"/>
      <c r="M12" s="2"/>
      <c r="N12" s="2"/>
      <c r="O12" s="2"/>
      <c r="P12" s="2">
        <f t="shared" si="0"/>
        <v>77</v>
      </c>
      <c r="Q12" s="30">
        <f>'Specifikace služeb'!C11</f>
        <v>40.799999999999997</v>
      </c>
      <c r="R12" s="7">
        <f t="shared" si="1"/>
        <v>3141.6</v>
      </c>
      <c r="S12" s="31">
        <v>21</v>
      </c>
      <c r="T12" s="20">
        <f t="shared" si="2"/>
        <v>3801.3359999999998</v>
      </c>
    </row>
    <row r="13" spans="1:20" x14ac:dyDescent="0.2">
      <c r="A13" s="19" t="s">
        <v>114</v>
      </c>
      <c r="B13" s="2" t="s">
        <v>112</v>
      </c>
      <c r="C13" s="2"/>
      <c r="D13" s="2"/>
      <c r="E13" s="2"/>
      <c r="F13" s="2"/>
      <c r="G13" s="2">
        <v>4</v>
      </c>
      <c r="H13" s="2"/>
      <c r="I13" s="2"/>
      <c r="J13" s="2"/>
      <c r="K13" s="2"/>
      <c r="L13" s="2"/>
      <c r="M13" s="2"/>
      <c r="N13" s="2"/>
      <c r="O13" s="2"/>
      <c r="P13" s="2">
        <f t="shared" si="0"/>
        <v>4</v>
      </c>
      <c r="Q13" s="30">
        <f>'Specifikace služeb'!C12</f>
        <v>43.2</v>
      </c>
      <c r="R13" s="7">
        <f t="shared" si="1"/>
        <v>172.8</v>
      </c>
      <c r="S13" s="31">
        <v>21</v>
      </c>
      <c r="T13" s="20">
        <f t="shared" si="2"/>
        <v>209.08800000000002</v>
      </c>
    </row>
    <row r="14" spans="1:20" x14ac:dyDescent="0.2">
      <c r="A14" s="19" t="s">
        <v>115</v>
      </c>
      <c r="B14" s="2" t="s">
        <v>112</v>
      </c>
      <c r="C14" s="2">
        <v>7</v>
      </c>
      <c r="D14" s="2">
        <v>10</v>
      </c>
      <c r="E14" s="2">
        <v>2</v>
      </c>
      <c r="F14" s="2">
        <v>10</v>
      </c>
      <c r="G14" s="2">
        <v>10</v>
      </c>
      <c r="H14" s="2">
        <v>1</v>
      </c>
      <c r="I14" s="2">
        <v>5</v>
      </c>
      <c r="J14" s="2"/>
      <c r="K14" s="2">
        <v>5</v>
      </c>
      <c r="L14" s="2"/>
      <c r="M14" s="2"/>
      <c r="N14" s="2"/>
      <c r="O14" s="2">
        <v>5</v>
      </c>
      <c r="P14" s="2">
        <f t="shared" si="0"/>
        <v>55</v>
      </c>
      <c r="Q14" s="30">
        <f>'Specifikace služeb'!C13</f>
        <v>42</v>
      </c>
      <c r="R14" s="7">
        <f t="shared" si="1"/>
        <v>2310</v>
      </c>
      <c r="S14" s="31">
        <v>21</v>
      </c>
      <c r="T14" s="20">
        <f t="shared" si="2"/>
        <v>2795.1</v>
      </c>
    </row>
    <row r="15" spans="1:20" x14ac:dyDescent="0.2">
      <c r="A15" s="19" t="s">
        <v>113</v>
      </c>
      <c r="B15" s="2" t="s">
        <v>112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>
        <f t="shared" si="0"/>
        <v>0</v>
      </c>
      <c r="Q15" s="30">
        <f>'Specifikace služeb'!C14</f>
        <v>45.6</v>
      </c>
      <c r="R15" s="7">
        <f t="shared" si="1"/>
        <v>0</v>
      </c>
      <c r="S15" s="31">
        <v>21</v>
      </c>
      <c r="T15" s="20">
        <f t="shared" si="2"/>
        <v>0</v>
      </c>
    </row>
    <row r="16" spans="1:20" x14ac:dyDescent="0.2">
      <c r="A16" s="19" t="s">
        <v>114</v>
      </c>
      <c r="B16" s="2" t="s">
        <v>112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>
        <f t="shared" si="0"/>
        <v>0</v>
      </c>
      <c r="Q16" s="30">
        <f>'Specifikace služeb'!C15</f>
        <v>49.2</v>
      </c>
      <c r="R16" s="7">
        <f t="shared" si="1"/>
        <v>0</v>
      </c>
      <c r="S16" s="31">
        <v>21</v>
      </c>
      <c r="T16" s="20">
        <f t="shared" si="2"/>
        <v>0</v>
      </c>
    </row>
    <row r="17" spans="1:20" x14ac:dyDescent="0.2">
      <c r="A17" s="19" t="s">
        <v>116</v>
      </c>
      <c r="B17" s="2" t="s">
        <v>103</v>
      </c>
      <c r="C17" s="2"/>
      <c r="D17" s="2"/>
      <c r="E17" s="2"/>
      <c r="F17" s="2"/>
      <c r="G17" s="2">
        <v>162</v>
      </c>
      <c r="H17" s="2"/>
      <c r="I17" s="2">
        <v>12</v>
      </c>
      <c r="J17" s="2"/>
      <c r="K17" s="2"/>
      <c r="L17" s="2"/>
      <c r="M17" s="2"/>
      <c r="N17" s="2"/>
      <c r="O17" s="2"/>
      <c r="P17" s="2">
        <f t="shared" si="0"/>
        <v>174</v>
      </c>
      <c r="Q17" s="30">
        <f>'Specifikace služeb'!C16</f>
        <v>24</v>
      </c>
      <c r="R17" s="7">
        <f t="shared" si="1"/>
        <v>4176</v>
      </c>
      <c r="S17" s="31">
        <v>21</v>
      </c>
      <c r="T17" s="20">
        <f t="shared" si="2"/>
        <v>5052.96</v>
      </c>
    </row>
    <row r="18" spans="1:20" x14ac:dyDescent="0.2">
      <c r="A18" s="21" t="s">
        <v>117</v>
      </c>
      <c r="B18" s="2" t="s">
        <v>103</v>
      </c>
      <c r="C18" s="2">
        <v>12</v>
      </c>
      <c r="D18" s="2"/>
      <c r="E18" s="2">
        <v>2</v>
      </c>
      <c r="F18" s="2">
        <v>10</v>
      </c>
      <c r="G18" s="2">
        <v>10</v>
      </c>
      <c r="H18" s="2">
        <v>4</v>
      </c>
      <c r="I18" s="2">
        <v>12</v>
      </c>
      <c r="J18" s="2"/>
      <c r="K18" s="2">
        <v>12</v>
      </c>
      <c r="L18" s="2"/>
      <c r="M18" s="2"/>
      <c r="N18" s="2"/>
      <c r="O18" s="2">
        <v>17</v>
      </c>
      <c r="P18" s="2">
        <f t="shared" si="0"/>
        <v>79</v>
      </c>
      <c r="Q18" s="30">
        <f>'Specifikace služeb'!C17</f>
        <v>26.4</v>
      </c>
      <c r="R18" s="7">
        <f t="shared" si="1"/>
        <v>2085.6</v>
      </c>
      <c r="S18" s="31">
        <v>21</v>
      </c>
      <c r="T18" s="20">
        <f t="shared" si="2"/>
        <v>2523.5759999999996</v>
      </c>
    </row>
    <row r="19" spans="1:20" x14ac:dyDescent="0.2">
      <c r="A19" s="34" t="s">
        <v>118</v>
      </c>
      <c r="B19" s="2" t="s">
        <v>103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>
        <f t="shared" si="0"/>
        <v>0</v>
      </c>
      <c r="Q19" s="30">
        <f>'Specifikace služeb'!C18</f>
        <v>60</v>
      </c>
      <c r="R19" s="7">
        <f t="shared" si="1"/>
        <v>0</v>
      </c>
      <c r="S19" s="31">
        <v>21</v>
      </c>
      <c r="T19" s="20">
        <f t="shared" si="2"/>
        <v>0</v>
      </c>
    </row>
    <row r="20" spans="1:20" x14ac:dyDescent="0.2">
      <c r="A20" s="47" t="s">
        <v>119</v>
      </c>
      <c r="B20" s="2" t="s">
        <v>103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>
        <f t="shared" si="0"/>
        <v>0</v>
      </c>
      <c r="Q20" s="30">
        <f>'Specifikace služeb'!C19</f>
        <v>48</v>
      </c>
      <c r="R20" s="7">
        <f t="shared" si="1"/>
        <v>0</v>
      </c>
      <c r="S20" s="31">
        <v>21</v>
      </c>
      <c r="T20" s="20">
        <f t="shared" si="2"/>
        <v>0</v>
      </c>
    </row>
    <row r="21" spans="1:20" x14ac:dyDescent="0.2">
      <c r="A21" s="47" t="s">
        <v>120</v>
      </c>
      <c r="B21" s="2" t="s">
        <v>103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>
        <f t="shared" si="0"/>
        <v>0</v>
      </c>
      <c r="Q21" s="30">
        <f>'Specifikace služeb'!C20</f>
        <v>54</v>
      </c>
      <c r="R21" s="7">
        <f t="shared" si="1"/>
        <v>0</v>
      </c>
      <c r="S21" s="31">
        <v>21</v>
      </c>
      <c r="T21" s="20">
        <f t="shared" si="2"/>
        <v>0</v>
      </c>
    </row>
    <row r="22" spans="1:20" x14ac:dyDescent="0.2">
      <c r="A22" s="44" t="s">
        <v>121</v>
      </c>
      <c r="B22" s="2" t="s">
        <v>103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 t="shared" si="0"/>
        <v>0</v>
      </c>
      <c r="Q22" s="30">
        <f>'Specifikace služeb'!C21</f>
        <v>60</v>
      </c>
      <c r="R22" s="7">
        <f t="shared" si="1"/>
        <v>0</v>
      </c>
      <c r="S22" s="31">
        <v>21</v>
      </c>
      <c r="T22" s="20">
        <f t="shared" si="2"/>
        <v>0</v>
      </c>
    </row>
    <row r="23" spans="1:20" x14ac:dyDescent="0.2">
      <c r="A23" s="34" t="s">
        <v>122</v>
      </c>
      <c r="B23" s="2" t="s">
        <v>103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si="0"/>
        <v>0</v>
      </c>
      <c r="Q23" s="30">
        <f>'Specifikace služeb'!C22</f>
        <v>56.4</v>
      </c>
      <c r="R23" s="7">
        <f t="shared" si="1"/>
        <v>0</v>
      </c>
      <c r="S23" s="31">
        <v>21</v>
      </c>
      <c r="T23" s="20">
        <f t="shared" si="2"/>
        <v>0</v>
      </c>
    </row>
    <row r="24" spans="1:20" x14ac:dyDescent="0.2">
      <c r="A24" s="34" t="s">
        <v>123</v>
      </c>
      <c r="B24" s="2" t="s">
        <v>103</v>
      </c>
      <c r="C24" s="2"/>
      <c r="D24" s="2"/>
      <c r="E24" s="2"/>
      <c r="F24" s="2"/>
      <c r="G24" s="2">
        <v>7</v>
      </c>
      <c r="H24" s="2"/>
      <c r="I24" s="2">
        <v>4</v>
      </c>
      <c r="J24" s="2"/>
      <c r="K24" s="2"/>
      <c r="L24" s="2"/>
      <c r="M24" s="2"/>
      <c r="N24" s="2"/>
      <c r="O24" s="2"/>
      <c r="P24" s="2">
        <f t="shared" si="0"/>
        <v>11</v>
      </c>
      <c r="Q24" s="30">
        <f>'Specifikace služeb'!C23</f>
        <v>48</v>
      </c>
      <c r="R24" s="7">
        <f t="shared" si="1"/>
        <v>528</v>
      </c>
      <c r="S24" s="31">
        <v>21</v>
      </c>
      <c r="T24" s="20">
        <f t="shared" si="2"/>
        <v>638.88</v>
      </c>
    </row>
    <row r="25" spans="1:20" x14ac:dyDescent="0.2">
      <c r="A25" s="34" t="s">
        <v>120</v>
      </c>
      <c r="B25" s="2" t="s">
        <v>103</v>
      </c>
      <c r="C25" s="2"/>
      <c r="D25" s="2"/>
      <c r="E25" s="2"/>
      <c r="F25" s="2">
        <v>4</v>
      </c>
      <c r="G25" s="2">
        <v>4</v>
      </c>
      <c r="H25" s="2"/>
      <c r="I25" s="2"/>
      <c r="J25" s="2"/>
      <c r="K25" s="2"/>
      <c r="L25" s="2"/>
      <c r="M25" s="2"/>
      <c r="N25" s="2"/>
      <c r="O25" s="2"/>
      <c r="P25" s="2">
        <f t="shared" si="0"/>
        <v>8</v>
      </c>
      <c r="Q25" s="30">
        <f>'Specifikace služeb'!C24</f>
        <v>52.8</v>
      </c>
      <c r="R25" s="7">
        <f t="shared" si="1"/>
        <v>422.4</v>
      </c>
      <c r="S25" s="31">
        <v>21</v>
      </c>
      <c r="T25" s="20">
        <f t="shared" si="2"/>
        <v>511.10399999999993</v>
      </c>
    </row>
    <row r="26" spans="1:20" x14ac:dyDescent="0.2">
      <c r="A26" s="47" t="s">
        <v>124</v>
      </c>
      <c r="B26" s="2" t="s">
        <v>103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>
        <f t="shared" si="0"/>
        <v>0</v>
      </c>
      <c r="Q26" s="30">
        <f>'Specifikace služeb'!C25</f>
        <v>56.4</v>
      </c>
      <c r="R26" s="7">
        <f t="shared" si="1"/>
        <v>0</v>
      </c>
      <c r="S26" s="31">
        <v>21</v>
      </c>
      <c r="T26" s="20">
        <f t="shared" si="2"/>
        <v>0</v>
      </c>
    </row>
    <row r="27" spans="1:20" x14ac:dyDescent="0.2">
      <c r="A27" s="47" t="s">
        <v>120</v>
      </c>
      <c r="B27" s="2" t="s">
        <v>103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>
        <f t="shared" si="0"/>
        <v>0</v>
      </c>
      <c r="Q27" s="30">
        <f>'Specifikace služeb'!C26</f>
        <v>60</v>
      </c>
      <c r="R27" s="7">
        <f t="shared" si="1"/>
        <v>0</v>
      </c>
      <c r="S27" s="31">
        <v>21</v>
      </c>
      <c r="T27" s="20">
        <f t="shared" si="2"/>
        <v>0</v>
      </c>
    </row>
    <row r="28" spans="1:20" x14ac:dyDescent="0.2">
      <c r="A28" s="47" t="s">
        <v>125</v>
      </c>
      <c r="B28" s="2" t="s">
        <v>103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>
        <f t="shared" si="0"/>
        <v>0</v>
      </c>
      <c r="Q28" s="30">
        <f>'Specifikace služeb'!C27</f>
        <v>50.4</v>
      </c>
      <c r="R28" s="7">
        <f t="shared" si="1"/>
        <v>0</v>
      </c>
      <c r="S28" s="31">
        <v>21</v>
      </c>
      <c r="T28" s="20">
        <f t="shared" si="2"/>
        <v>0</v>
      </c>
    </row>
    <row r="29" spans="1:20" x14ac:dyDescent="0.2">
      <c r="A29" s="44" t="s">
        <v>126</v>
      </c>
      <c r="B29" s="2" t="s">
        <v>127</v>
      </c>
      <c r="C29" s="2"/>
      <c r="D29" s="2"/>
      <c r="E29" s="2"/>
      <c r="F29" s="2"/>
      <c r="G29" s="2"/>
      <c r="H29" s="2">
        <v>1</v>
      </c>
      <c r="I29" s="2"/>
      <c r="J29" s="2">
        <v>11</v>
      </c>
      <c r="K29" s="2">
        <v>6</v>
      </c>
      <c r="L29" s="2">
        <v>4</v>
      </c>
      <c r="M29" s="2"/>
      <c r="N29" s="2"/>
      <c r="O29" s="2">
        <v>6</v>
      </c>
      <c r="P29" s="2">
        <f t="shared" si="0"/>
        <v>28</v>
      </c>
      <c r="Q29" s="30">
        <f>'Specifikace služeb'!C28</f>
        <v>72</v>
      </c>
      <c r="R29" s="7">
        <f t="shared" si="1"/>
        <v>2016</v>
      </c>
      <c r="S29" s="31">
        <v>21</v>
      </c>
      <c r="T29" s="20">
        <f t="shared" si="2"/>
        <v>2439.36</v>
      </c>
    </row>
    <row r="30" spans="1:20" ht="25.5" x14ac:dyDescent="0.2">
      <c r="A30" s="63" t="s">
        <v>128</v>
      </c>
      <c r="B30" s="2" t="s">
        <v>129</v>
      </c>
      <c r="C30" s="2">
        <v>3</v>
      </c>
      <c r="D30" s="2">
        <v>3</v>
      </c>
      <c r="E30" s="2">
        <v>3</v>
      </c>
      <c r="F30" s="2"/>
      <c r="G30" s="2"/>
      <c r="H30" s="2"/>
      <c r="I30" s="2"/>
      <c r="J30" s="2"/>
      <c r="K30" s="2"/>
      <c r="L30" s="2"/>
      <c r="M30" s="2"/>
      <c r="N30" s="2"/>
      <c r="O30" s="2">
        <v>3</v>
      </c>
      <c r="P30" s="2">
        <f t="shared" si="0"/>
        <v>12</v>
      </c>
      <c r="Q30" s="30">
        <f>'Specifikace služeb'!C29</f>
        <v>15.6</v>
      </c>
      <c r="R30" s="7">
        <f t="shared" si="1"/>
        <v>187.2</v>
      </c>
      <c r="S30" s="31">
        <v>21</v>
      </c>
      <c r="T30" s="20">
        <f t="shared" si="2"/>
        <v>226.51199999999997</v>
      </c>
    </row>
    <row r="31" spans="1:20" x14ac:dyDescent="0.2">
      <c r="A31" s="53" t="s">
        <v>130</v>
      </c>
      <c r="B31" s="2" t="s">
        <v>129</v>
      </c>
      <c r="C31" s="2">
        <v>3</v>
      </c>
      <c r="D31" s="2">
        <v>3</v>
      </c>
      <c r="E31" s="2">
        <v>1</v>
      </c>
      <c r="F31" s="2">
        <v>3</v>
      </c>
      <c r="G31" s="2">
        <v>21</v>
      </c>
      <c r="H31" s="2"/>
      <c r="I31" s="2">
        <v>3</v>
      </c>
      <c r="J31" s="2"/>
      <c r="K31" s="2"/>
      <c r="L31" s="2"/>
      <c r="M31" s="2"/>
      <c r="N31" s="2"/>
      <c r="O31" s="2"/>
      <c r="P31" s="2">
        <f t="shared" si="0"/>
        <v>34</v>
      </c>
      <c r="Q31" s="30">
        <f>'Specifikace služeb'!C30</f>
        <v>24</v>
      </c>
      <c r="R31" s="7">
        <f t="shared" si="1"/>
        <v>816</v>
      </c>
      <c r="S31" s="31">
        <v>21</v>
      </c>
      <c r="T31" s="20">
        <f t="shared" si="2"/>
        <v>987.36</v>
      </c>
    </row>
    <row r="32" spans="1:20" x14ac:dyDescent="0.2">
      <c r="A32" s="54" t="s">
        <v>131</v>
      </c>
      <c r="B32" s="2" t="s">
        <v>129</v>
      </c>
      <c r="C32" s="2">
        <v>5</v>
      </c>
      <c r="D32" s="2"/>
      <c r="E32" s="2">
        <v>10</v>
      </c>
      <c r="F32" s="2">
        <v>3</v>
      </c>
      <c r="G32" s="2">
        <v>15</v>
      </c>
      <c r="H32" s="2"/>
      <c r="I32" s="2"/>
      <c r="J32" s="2"/>
      <c r="K32" s="2"/>
      <c r="L32" s="2"/>
      <c r="M32" s="2"/>
      <c r="N32" s="2"/>
      <c r="O32" s="2"/>
      <c r="P32" s="2">
        <f t="shared" si="0"/>
        <v>33</v>
      </c>
      <c r="Q32" s="30">
        <f>'Specifikace služeb'!C31</f>
        <v>15.6</v>
      </c>
      <c r="R32" s="7">
        <f t="shared" si="1"/>
        <v>514.79999999999995</v>
      </c>
      <c r="S32" s="31">
        <v>21</v>
      </c>
      <c r="T32" s="20">
        <f t="shared" si="2"/>
        <v>622.9079999999999</v>
      </c>
    </row>
    <row r="33" spans="1:20" x14ac:dyDescent="0.2">
      <c r="A33" s="47" t="s">
        <v>192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">
      <c r="A34" s="34" t="s">
        <v>133</v>
      </c>
      <c r="B34" s="2" t="s">
        <v>129</v>
      </c>
      <c r="C34" s="2">
        <v>10</v>
      </c>
      <c r="D34" s="2">
        <v>16</v>
      </c>
      <c r="E34" s="2">
        <v>6</v>
      </c>
      <c r="F34" s="2">
        <v>10</v>
      </c>
      <c r="G34" s="2">
        <v>11</v>
      </c>
      <c r="H34" s="2">
        <v>1</v>
      </c>
      <c r="I34" s="2">
        <v>30</v>
      </c>
      <c r="J34" s="2"/>
      <c r="K34" s="2"/>
      <c r="L34" s="2"/>
      <c r="M34" s="2"/>
      <c r="N34" s="2"/>
      <c r="O34" s="2"/>
      <c r="P34" s="2">
        <f t="shared" si="0"/>
        <v>84</v>
      </c>
      <c r="Q34" s="30">
        <f>'Specifikace služeb'!C33</f>
        <v>12</v>
      </c>
      <c r="R34" s="7">
        <f t="shared" si="1"/>
        <v>1008</v>
      </c>
      <c r="S34" s="31">
        <v>21</v>
      </c>
      <c r="T34" s="20">
        <f t="shared" si="2"/>
        <v>1219.68</v>
      </c>
    </row>
    <row r="35" spans="1:20" x14ac:dyDescent="0.2">
      <c r="A35" s="53" t="s">
        <v>134</v>
      </c>
      <c r="B35" s="2" t="s">
        <v>129</v>
      </c>
      <c r="C35" s="2"/>
      <c r="D35" s="2"/>
      <c r="E35" s="2"/>
      <c r="F35" s="2"/>
      <c r="G35" s="2">
        <v>300</v>
      </c>
      <c r="H35" s="2"/>
      <c r="I35" s="2"/>
      <c r="J35" s="2"/>
      <c r="K35" s="2"/>
      <c r="L35" s="2"/>
      <c r="M35" s="2"/>
      <c r="N35" s="2"/>
      <c r="O35" s="2"/>
      <c r="P35" s="2">
        <f t="shared" si="0"/>
        <v>300</v>
      </c>
      <c r="Q35" s="30">
        <f>'Specifikace služeb'!C34</f>
        <v>14.4</v>
      </c>
      <c r="R35" s="7">
        <f t="shared" si="1"/>
        <v>4320</v>
      </c>
      <c r="S35" s="31">
        <v>21</v>
      </c>
      <c r="T35" s="20">
        <f t="shared" si="2"/>
        <v>5227.2</v>
      </c>
    </row>
    <row r="36" spans="1:20" x14ac:dyDescent="0.2">
      <c r="A36" s="19" t="s">
        <v>135</v>
      </c>
      <c r="B36" s="2" t="s">
        <v>129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>
        <f t="shared" si="0"/>
        <v>0</v>
      </c>
      <c r="Q36" s="30">
        <f>'Specifikace služeb'!C35</f>
        <v>18</v>
      </c>
      <c r="R36" s="7">
        <f t="shared" si="1"/>
        <v>0</v>
      </c>
      <c r="S36" s="31">
        <v>21</v>
      </c>
      <c r="T36" s="20">
        <f t="shared" si="2"/>
        <v>0</v>
      </c>
    </row>
    <row r="37" spans="1:20" x14ac:dyDescent="0.2">
      <c r="A37" s="19" t="s">
        <v>136</v>
      </c>
      <c r="B37" s="2" t="s">
        <v>129</v>
      </c>
      <c r="C37" s="2"/>
      <c r="D37" s="2"/>
      <c r="E37" s="2"/>
      <c r="F37" s="2"/>
      <c r="G37" s="2">
        <v>20</v>
      </c>
      <c r="H37" s="2"/>
      <c r="I37" s="2">
        <v>10</v>
      </c>
      <c r="J37" s="2"/>
      <c r="K37" s="2"/>
      <c r="L37" s="2"/>
      <c r="M37" s="2"/>
      <c r="N37" s="2"/>
      <c r="O37" s="2"/>
      <c r="P37" s="2">
        <f t="shared" si="0"/>
        <v>30</v>
      </c>
      <c r="Q37" s="30">
        <f>'Specifikace služeb'!C36</f>
        <v>14.4</v>
      </c>
      <c r="R37" s="7">
        <f t="shared" si="1"/>
        <v>432</v>
      </c>
      <c r="S37" s="31">
        <v>21</v>
      </c>
      <c r="T37" s="20">
        <f t="shared" si="2"/>
        <v>522.72</v>
      </c>
    </row>
    <row r="38" spans="1:20" x14ac:dyDescent="0.2">
      <c r="A38" s="19" t="s">
        <v>137</v>
      </c>
      <c r="B38" s="2" t="s">
        <v>129</v>
      </c>
      <c r="C38" s="2">
        <v>33</v>
      </c>
      <c r="D38" s="2">
        <v>32</v>
      </c>
      <c r="E38" s="2">
        <v>3</v>
      </c>
      <c r="F38" s="2">
        <v>19</v>
      </c>
      <c r="G38" s="2">
        <v>147</v>
      </c>
      <c r="H38" s="2">
        <v>8</v>
      </c>
      <c r="I38" s="2">
        <v>58</v>
      </c>
      <c r="J38" s="2"/>
      <c r="K38" s="2"/>
      <c r="L38" s="2">
        <v>1</v>
      </c>
      <c r="M38" s="2"/>
      <c r="N38" s="2"/>
      <c r="O38" s="2">
        <v>30</v>
      </c>
      <c r="P38" s="2">
        <f t="shared" si="0"/>
        <v>331</v>
      </c>
      <c r="Q38" s="30">
        <f>'Specifikace služeb'!C37</f>
        <v>13.2</v>
      </c>
      <c r="R38" s="7">
        <f t="shared" si="1"/>
        <v>4369.2</v>
      </c>
      <c r="S38" s="31">
        <v>21</v>
      </c>
      <c r="T38" s="20">
        <f t="shared" si="2"/>
        <v>5286.732</v>
      </c>
    </row>
    <row r="39" spans="1:20" x14ac:dyDescent="0.2">
      <c r="A39" s="19" t="s">
        <v>138</v>
      </c>
      <c r="B39" s="2" t="s">
        <v>129</v>
      </c>
      <c r="C39" s="2">
        <v>1</v>
      </c>
      <c r="D39" s="2">
        <v>3</v>
      </c>
      <c r="E39" s="2"/>
      <c r="F39" s="2">
        <v>6</v>
      </c>
      <c r="G39" s="2">
        <v>5</v>
      </c>
      <c r="H39" s="2">
        <v>1</v>
      </c>
      <c r="I39" s="2"/>
      <c r="J39" s="2">
        <v>11</v>
      </c>
      <c r="K39" s="2">
        <v>7</v>
      </c>
      <c r="L39" s="2">
        <v>4</v>
      </c>
      <c r="M39" s="2"/>
      <c r="N39" s="2"/>
      <c r="O39" s="2">
        <v>2</v>
      </c>
      <c r="P39" s="2">
        <f t="shared" si="0"/>
        <v>40</v>
      </c>
      <c r="Q39" s="30">
        <f>'Specifikace služeb'!C38</f>
        <v>120</v>
      </c>
      <c r="R39" s="7">
        <f t="shared" si="1"/>
        <v>4800</v>
      </c>
      <c r="S39" s="31">
        <v>21</v>
      </c>
      <c r="T39" s="20">
        <f t="shared" si="2"/>
        <v>5808</v>
      </c>
    </row>
    <row r="40" spans="1:20" x14ac:dyDescent="0.2">
      <c r="A40" s="19" t="s">
        <v>139</v>
      </c>
      <c r="B40" s="2" t="s">
        <v>129</v>
      </c>
      <c r="C40" s="2">
        <v>5</v>
      </c>
      <c r="D40" s="2">
        <v>3</v>
      </c>
      <c r="E40" s="2">
        <v>3</v>
      </c>
      <c r="F40" s="2">
        <v>15</v>
      </c>
      <c r="G40" s="2">
        <v>30</v>
      </c>
      <c r="H40" s="2">
        <v>3</v>
      </c>
      <c r="I40" s="2">
        <v>15</v>
      </c>
      <c r="J40" s="2">
        <v>30</v>
      </c>
      <c r="K40" s="2">
        <v>7</v>
      </c>
      <c r="L40" s="2">
        <v>4</v>
      </c>
      <c r="M40" s="2"/>
      <c r="N40" s="2"/>
      <c r="O40" s="2">
        <v>6</v>
      </c>
      <c r="P40" s="2">
        <f t="shared" si="0"/>
        <v>121</v>
      </c>
      <c r="Q40" s="30">
        <f>'Specifikace služeb'!C39</f>
        <v>24</v>
      </c>
      <c r="R40" s="7">
        <f t="shared" si="1"/>
        <v>2904</v>
      </c>
      <c r="S40" s="31">
        <v>21</v>
      </c>
      <c r="T40" s="20">
        <f t="shared" si="2"/>
        <v>3513.84</v>
      </c>
    </row>
    <row r="41" spans="1:20" x14ac:dyDescent="0.2">
      <c r="A41" s="19" t="s">
        <v>140</v>
      </c>
      <c r="B41" s="2" t="s">
        <v>129</v>
      </c>
      <c r="C41" s="2">
        <v>6</v>
      </c>
      <c r="D41" s="2">
        <v>3</v>
      </c>
      <c r="E41" s="2">
        <v>6</v>
      </c>
      <c r="F41" s="2">
        <v>16</v>
      </c>
      <c r="G41" s="2">
        <v>21</v>
      </c>
      <c r="H41" s="2"/>
      <c r="I41" s="2">
        <v>12</v>
      </c>
      <c r="J41" s="2"/>
      <c r="K41" s="2"/>
      <c r="L41" s="2"/>
      <c r="M41" s="2"/>
      <c r="N41" s="2"/>
      <c r="O41" s="2"/>
      <c r="P41" s="2">
        <f t="shared" si="0"/>
        <v>64</v>
      </c>
      <c r="Q41" s="30">
        <f>'Specifikace služeb'!C40</f>
        <v>36</v>
      </c>
      <c r="R41" s="7">
        <f t="shared" si="1"/>
        <v>2304</v>
      </c>
      <c r="S41" s="31">
        <v>21</v>
      </c>
      <c r="T41" s="20">
        <f t="shared" si="2"/>
        <v>2787.84</v>
      </c>
    </row>
    <row r="42" spans="1:20" x14ac:dyDescent="0.2">
      <c r="A42" s="19" t="s">
        <v>141</v>
      </c>
      <c r="B42" s="2" t="s">
        <v>129</v>
      </c>
      <c r="C42" s="2">
        <v>3</v>
      </c>
      <c r="D42" s="2">
        <v>0</v>
      </c>
      <c r="E42" s="2"/>
      <c r="F42" s="2"/>
      <c r="G42" s="2"/>
      <c r="H42" s="2"/>
      <c r="I42" s="2">
        <v>5</v>
      </c>
      <c r="J42" s="2"/>
      <c r="K42" s="2"/>
      <c r="L42" s="2"/>
      <c r="M42" s="2"/>
      <c r="N42" s="2"/>
      <c r="O42" s="2"/>
      <c r="P42" s="2">
        <f t="shared" si="0"/>
        <v>8</v>
      </c>
      <c r="Q42" s="30">
        <f>'Specifikace služeb'!C41</f>
        <v>48</v>
      </c>
      <c r="R42" s="7">
        <f t="shared" si="1"/>
        <v>384</v>
      </c>
      <c r="S42" s="31">
        <v>21</v>
      </c>
      <c r="T42" s="20">
        <f t="shared" si="2"/>
        <v>464.64</v>
      </c>
    </row>
    <row r="43" spans="1:20" x14ac:dyDescent="0.2">
      <c r="A43" s="21" t="s">
        <v>142</v>
      </c>
      <c r="B43" s="2" t="s">
        <v>129</v>
      </c>
      <c r="C43" s="2">
        <v>6</v>
      </c>
      <c r="D43" s="2">
        <v>21</v>
      </c>
      <c r="E43" s="2">
        <v>3</v>
      </c>
      <c r="F43" s="2">
        <v>3</v>
      </c>
      <c r="G43" s="2">
        <v>27</v>
      </c>
      <c r="H43" s="2">
        <v>3</v>
      </c>
      <c r="I43" s="2">
        <v>15</v>
      </c>
      <c r="J43" s="2"/>
      <c r="K43" s="2"/>
      <c r="L43" s="2"/>
      <c r="M43" s="2"/>
      <c r="N43" s="2"/>
      <c r="O43" s="2">
        <v>25</v>
      </c>
      <c r="P43" s="2">
        <f t="shared" si="0"/>
        <v>103</v>
      </c>
      <c r="Q43" s="30">
        <f>'Specifikace služeb'!C42</f>
        <v>7.2</v>
      </c>
      <c r="R43" s="7">
        <f t="shared" si="1"/>
        <v>741.6</v>
      </c>
      <c r="S43" s="31">
        <v>21</v>
      </c>
      <c r="T43" s="20">
        <f t="shared" si="2"/>
        <v>897.33600000000001</v>
      </c>
    </row>
    <row r="44" spans="1:20" ht="25.5" x14ac:dyDescent="0.2">
      <c r="A44" s="68" t="s">
        <v>143</v>
      </c>
      <c r="B44" s="2" t="s">
        <v>103</v>
      </c>
      <c r="C44" s="2">
        <v>1</v>
      </c>
      <c r="D44" s="2">
        <v>2</v>
      </c>
      <c r="E44" s="2">
        <v>1</v>
      </c>
      <c r="F44" s="2"/>
      <c r="G44" s="2">
        <v>35</v>
      </c>
      <c r="H44" s="2">
        <v>1</v>
      </c>
      <c r="I44" s="2">
        <v>4</v>
      </c>
      <c r="J44" s="2"/>
      <c r="K44" s="2"/>
      <c r="L44" s="2"/>
      <c r="M44" s="2"/>
      <c r="N44" s="2"/>
      <c r="O44" s="2">
        <v>2</v>
      </c>
      <c r="P44" s="2">
        <f t="shared" si="0"/>
        <v>46</v>
      </c>
      <c r="Q44" s="30">
        <f>'Specifikace služeb'!C43</f>
        <v>36</v>
      </c>
      <c r="R44" s="7">
        <f t="shared" si="1"/>
        <v>1656</v>
      </c>
      <c r="S44" s="31">
        <v>21</v>
      </c>
      <c r="T44" s="20">
        <f t="shared" si="2"/>
        <v>2003.76</v>
      </c>
    </row>
    <row r="45" spans="1:20" x14ac:dyDescent="0.2">
      <c r="A45" s="53" t="s">
        <v>144</v>
      </c>
      <c r="B45" s="2" t="s">
        <v>103</v>
      </c>
      <c r="C45" s="2">
        <v>5</v>
      </c>
      <c r="D45" s="2">
        <v>1</v>
      </c>
      <c r="E45" s="2"/>
      <c r="F45" s="2"/>
      <c r="G45" s="2">
        <v>30</v>
      </c>
      <c r="H45" s="2">
        <v>2</v>
      </c>
      <c r="I45" s="2">
        <v>12</v>
      </c>
      <c r="J45" s="2"/>
      <c r="K45" s="2">
        <v>3</v>
      </c>
      <c r="L45" s="2"/>
      <c r="M45" s="2"/>
      <c r="N45" s="2"/>
      <c r="O45" s="2">
        <v>5</v>
      </c>
      <c r="P45" s="2">
        <f t="shared" si="0"/>
        <v>58</v>
      </c>
      <c r="Q45" s="30">
        <f>'Specifikace služeb'!C44</f>
        <v>30</v>
      </c>
      <c r="R45" s="7">
        <f t="shared" si="1"/>
        <v>1740</v>
      </c>
      <c r="S45" s="31">
        <v>21</v>
      </c>
      <c r="T45" s="20">
        <f t="shared" si="2"/>
        <v>2105.4</v>
      </c>
    </row>
    <row r="46" spans="1:20" x14ac:dyDescent="0.2">
      <c r="A46" s="19" t="s">
        <v>145</v>
      </c>
      <c r="B46" s="2" t="s">
        <v>103</v>
      </c>
      <c r="C46" s="2">
        <v>1</v>
      </c>
      <c r="D46" s="2">
        <v>5</v>
      </c>
      <c r="E46" s="2"/>
      <c r="F46" s="2"/>
      <c r="G46" s="2">
        <v>1</v>
      </c>
      <c r="H46" s="2"/>
      <c r="I46" s="2"/>
      <c r="J46" s="2"/>
      <c r="K46" s="2"/>
      <c r="L46" s="2"/>
      <c r="M46" s="2"/>
      <c r="N46" s="2"/>
      <c r="O46" s="2">
        <v>6</v>
      </c>
      <c r="P46" s="2">
        <f t="shared" si="0"/>
        <v>13</v>
      </c>
      <c r="Q46" s="30">
        <f>'Specifikace služeb'!C45</f>
        <v>36</v>
      </c>
      <c r="R46" s="7">
        <f t="shared" si="1"/>
        <v>468</v>
      </c>
      <c r="S46" s="31">
        <v>21</v>
      </c>
      <c r="T46" s="20">
        <f t="shared" si="2"/>
        <v>566.28</v>
      </c>
    </row>
    <row r="47" spans="1:20" x14ac:dyDescent="0.2">
      <c r="A47" s="19" t="s">
        <v>146</v>
      </c>
      <c r="B47" s="2" t="s">
        <v>103</v>
      </c>
      <c r="C47" s="2">
        <v>1</v>
      </c>
      <c r="D47" s="2">
        <v>4</v>
      </c>
      <c r="E47" s="2">
        <v>2</v>
      </c>
      <c r="F47" s="2"/>
      <c r="G47" s="2">
        <v>7</v>
      </c>
      <c r="H47" s="2">
        <v>1</v>
      </c>
      <c r="I47" s="2">
        <v>4</v>
      </c>
      <c r="J47" s="2"/>
      <c r="K47" s="2">
        <v>1</v>
      </c>
      <c r="L47" s="2"/>
      <c r="M47" s="2"/>
      <c r="N47" s="2"/>
      <c r="O47" s="2"/>
      <c r="P47" s="2">
        <f t="shared" si="0"/>
        <v>20</v>
      </c>
      <c r="Q47" s="30">
        <f>'Specifikace služeb'!C46</f>
        <v>48</v>
      </c>
      <c r="R47" s="7">
        <f t="shared" si="1"/>
        <v>960</v>
      </c>
      <c r="S47" s="31">
        <v>21</v>
      </c>
      <c r="T47" s="20">
        <f t="shared" si="2"/>
        <v>1161.5999999999999</v>
      </c>
    </row>
    <row r="48" spans="1:20" x14ac:dyDescent="0.2">
      <c r="A48" s="19" t="s">
        <v>147</v>
      </c>
      <c r="B48" s="2" t="s">
        <v>103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>
        <f t="shared" si="0"/>
        <v>0</v>
      </c>
      <c r="Q48" s="30">
        <f>'Specifikace služeb'!C47</f>
        <v>66</v>
      </c>
      <c r="R48" s="7">
        <f t="shared" si="1"/>
        <v>0</v>
      </c>
      <c r="S48" s="31">
        <v>21</v>
      </c>
      <c r="T48" s="20">
        <f t="shared" si="2"/>
        <v>0</v>
      </c>
    </row>
    <row r="49" spans="1:20" x14ac:dyDescent="0.2">
      <c r="A49" s="19" t="s">
        <v>148</v>
      </c>
      <c r="B49" s="2" t="s">
        <v>103</v>
      </c>
      <c r="C49" s="2"/>
      <c r="D49" s="2">
        <v>1</v>
      </c>
      <c r="E49" s="2"/>
      <c r="F49" s="2">
        <v>1</v>
      </c>
      <c r="G49" s="2"/>
      <c r="H49" s="2"/>
      <c r="I49" s="2"/>
      <c r="J49" s="2"/>
      <c r="K49" s="2"/>
      <c r="L49" s="2"/>
      <c r="M49" s="2"/>
      <c r="N49" s="2"/>
      <c r="O49" s="2"/>
      <c r="P49" s="2">
        <f t="shared" si="0"/>
        <v>2</v>
      </c>
      <c r="Q49" s="30">
        <f>'Specifikace služeb'!C48</f>
        <v>54</v>
      </c>
      <c r="R49" s="7">
        <f t="shared" si="1"/>
        <v>108</v>
      </c>
      <c r="S49" s="31">
        <v>21</v>
      </c>
      <c r="T49" s="20">
        <f t="shared" si="2"/>
        <v>130.68</v>
      </c>
    </row>
    <row r="50" spans="1:20" x14ac:dyDescent="0.2">
      <c r="A50" s="19" t="s">
        <v>149</v>
      </c>
      <c r="B50" s="2" t="s">
        <v>103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>
        <f t="shared" si="0"/>
        <v>0</v>
      </c>
      <c r="Q50" s="30">
        <f>'Specifikace služeb'!C49</f>
        <v>78</v>
      </c>
      <c r="R50" s="7">
        <f t="shared" si="1"/>
        <v>0</v>
      </c>
      <c r="S50" s="31">
        <v>21</v>
      </c>
      <c r="T50" s="20">
        <f t="shared" si="2"/>
        <v>0</v>
      </c>
    </row>
    <row r="51" spans="1:20" x14ac:dyDescent="0.2">
      <c r="A51" s="19" t="s">
        <v>150</v>
      </c>
      <c r="B51" s="2" t="s">
        <v>103</v>
      </c>
      <c r="C51" s="2">
        <v>5</v>
      </c>
      <c r="D51" s="2">
        <v>1</v>
      </c>
      <c r="E51" s="2"/>
      <c r="F51" s="2">
        <v>6</v>
      </c>
      <c r="G51" s="2">
        <v>27</v>
      </c>
      <c r="H51" s="2"/>
      <c r="I51" s="2"/>
      <c r="J51" s="2"/>
      <c r="K51" s="2"/>
      <c r="L51" s="2"/>
      <c r="M51" s="2"/>
      <c r="N51" s="2"/>
      <c r="O51" s="2">
        <v>6</v>
      </c>
      <c r="P51" s="2">
        <f t="shared" si="0"/>
        <v>45</v>
      </c>
      <c r="Q51" s="30">
        <f>'Specifikace služeb'!C50</f>
        <v>24</v>
      </c>
      <c r="R51" s="7">
        <f t="shared" si="1"/>
        <v>1080</v>
      </c>
      <c r="S51" s="31">
        <v>21</v>
      </c>
      <c r="T51" s="20">
        <f t="shared" si="2"/>
        <v>1306.8</v>
      </c>
    </row>
    <row r="52" spans="1:20" x14ac:dyDescent="0.2">
      <c r="A52" s="19" t="s">
        <v>151</v>
      </c>
      <c r="B52" s="2" t="s">
        <v>103</v>
      </c>
      <c r="C52" s="2"/>
      <c r="D52" s="2"/>
      <c r="E52" s="2">
        <v>3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>
        <f t="shared" si="0"/>
        <v>3</v>
      </c>
      <c r="Q52" s="30">
        <f>'Specifikace služeb'!C51</f>
        <v>72</v>
      </c>
      <c r="R52" s="7">
        <f t="shared" si="1"/>
        <v>216</v>
      </c>
      <c r="S52" s="31">
        <v>21</v>
      </c>
      <c r="T52" s="20">
        <f t="shared" si="2"/>
        <v>261.36</v>
      </c>
    </row>
    <row r="53" spans="1:20" x14ac:dyDescent="0.2">
      <c r="A53" s="19" t="s">
        <v>152</v>
      </c>
      <c r="B53" s="2" t="s">
        <v>103</v>
      </c>
      <c r="C53" s="2"/>
      <c r="D53" s="2">
        <v>9</v>
      </c>
      <c r="E53" s="2"/>
      <c r="F53" s="2">
        <v>5</v>
      </c>
      <c r="G53" s="2">
        <v>50</v>
      </c>
      <c r="H53" s="2"/>
      <c r="I53" s="2">
        <v>12</v>
      </c>
      <c r="J53" s="2"/>
      <c r="K53" s="2"/>
      <c r="L53" s="2"/>
      <c r="M53" s="2"/>
      <c r="N53" s="2"/>
      <c r="O53" s="2">
        <v>4</v>
      </c>
      <c r="P53" s="2">
        <f t="shared" si="0"/>
        <v>80</v>
      </c>
      <c r="Q53" s="30">
        <f>'Specifikace služeb'!C52</f>
        <v>42</v>
      </c>
      <c r="R53" s="7">
        <f t="shared" si="1"/>
        <v>3360</v>
      </c>
      <c r="S53" s="31">
        <v>21</v>
      </c>
      <c r="T53" s="20">
        <f t="shared" si="2"/>
        <v>4065.6</v>
      </c>
    </row>
    <row r="54" spans="1:20" x14ac:dyDescent="0.2">
      <c r="A54" s="19" t="s">
        <v>153</v>
      </c>
      <c r="B54" s="2" t="s">
        <v>103</v>
      </c>
      <c r="C54" s="2">
        <v>3</v>
      </c>
      <c r="D54" s="2">
        <v>8</v>
      </c>
      <c r="E54" s="2"/>
      <c r="F54" s="2">
        <v>1</v>
      </c>
      <c r="G54" s="2">
        <v>1</v>
      </c>
      <c r="H54" s="2"/>
      <c r="I54" s="2">
        <v>2</v>
      </c>
      <c r="J54" s="2">
        <v>11</v>
      </c>
      <c r="K54" s="2">
        <v>7</v>
      </c>
      <c r="L54" s="2">
        <v>7</v>
      </c>
      <c r="M54" s="2"/>
      <c r="N54" s="2"/>
      <c r="O54" s="2">
        <v>6</v>
      </c>
      <c r="P54" s="2">
        <f t="shared" si="0"/>
        <v>46</v>
      </c>
      <c r="Q54" s="30">
        <f>'Specifikace služeb'!C53</f>
        <v>36</v>
      </c>
      <c r="R54" s="7">
        <f t="shared" si="1"/>
        <v>1656</v>
      </c>
      <c r="S54" s="31">
        <v>21</v>
      </c>
      <c r="T54" s="20">
        <f t="shared" si="2"/>
        <v>2003.76</v>
      </c>
    </row>
    <row r="55" spans="1:20" x14ac:dyDescent="0.2">
      <c r="A55" s="19" t="s">
        <v>154</v>
      </c>
      <c r="B55" s="2" t="s">
        <v>103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>
        <f t="shared" si="0"/>
        <v>0</v>
      </c>
      <c r="Q55" s="30">
        <f>'Specifikace služeb'!C54</f>
        <v>192</v>
      </c>
      <c r="R55" s="7">
        <f t="shared" si="1"/>
        <v>0</v>
      </c>
      <c r="S55" s="31">
        <v>21</v>
      </c>
      <c r="T55" s="20">
        <f t="shared" si="2"/>
        <v>0</v>
      </c>
    </row>
    <row r="56" spans="1:20" x14ac:dyDescent="0.2">
      <c r="A56" s="19" t="s">
        <v>155</v>
      </c>
      <c r="B56" s="2" t="s">
        <v>103</v>
      </c>
      <c r="C56" s="2"/>
      <c r="D56" s="2"/>
      <c r="E56" s="2"/>
      <c r="F56" s="2">
        <v>4</v>
      </c>
      <c r="G56" s="2"/>
      <c r="H56" s="2"/>
      <c r="I56" s="2">
        <v>2</v>
      </c>
      <c r="J56" s="2"/>
      <c r="K56" s="2"/>
      <c r="L56" s="2"/>
      <c r="M56" s="2"/>
      <c r="N56" s="2"/>
      <c r="O56" s="2"/>
      <c r="P56" s="2">
        <f t="shared" si="0"/>
        <v>6</v>
      </c>
      <c r="Q56" s="30">
        <f>'Specifikace služeb'!C55</f>
        <v>48</v>
      </c>
      <c r="R56" s="7">
        <f t="shared" si="1"/>
        <v>288</v>
      </c>
      <c r="S56" s="31">
        <v>21</v>
      </c>
      <c r="T56" s="20">
        <f t="shared" si="2"/>
        <v>348.48</v>
      </c>
    </row>
    <row r="57" spans="1:20" ht="25.5" x14ac:dyDescent="0.2">
      <c r="A57" s="64" t="s">
        <v>156</v>
      </c>
      <c r="B57" s="2" t="s">
        <v>103</v>
      </c>
      <c r="C57" s="2">
        <v>10</v>
      </c>
      <c r="D57" s="2">
        <v>2</v>
      </c>
      <c r="E57" s="2">
        <v>2</v>
      </c>
      <c r="F57" s="2">
        <v>2</v>
      </c>
      <c r="G57" s="2">
        <v>70</v>
      </c>
      <c r="H57" s="2"/>
      <c r="I57" s="2">
        <v>26</v>
      </c>
      <c r="J57" s="2"/>
      <c r="K57" s="2"/>
      <c r="L57" s="2"/>
      <c r="M57" s="2"/>
      <c r="N57" s="2"/>
      <c r="O57" s="2"/>
      <c r="P57" s="2">
        <f t="shared" si="0"/>
        <v>112</v>
      </c>
      <c r="Q57" s="30">
        <f>'Specifikace služeb'!C56</f>
        <v>48</v>
      </c>
      <c r="R57" s="7">
        <f t="shared" si="1"/>
        <v>5376</v>
      </c>
      <c r="S57" s="31">
        <v>21</v>
      </c>
      <c r="T57" s="20">
        <f t="shared" si="2"/>
        <v>6504.96</v>
      </c>
    </row>
    <row r="58" spans="1:20" x14ac:dyDescent="0.2">
      <c r="A58" s="19" t="s">
        <v>158</v>
      </c>
      <c r="B58" s="2" t="s">
        <v>103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34">
        <v>29</v>
      </c>
      <c r="N58" s="34"/>
      <c r="O58" s="2"/>
      <c r="P58" s="2">
        <f t="shared" si="0"/>
        <v>29</v>
      </c>
      <c r="Q58" s="30">
        <f>'Specifikace služeb'!C58</f>
        <v>100</v>
      </c>
      <c r="R58" s="7">
        <f t="shared" si="1"/>
        <v>2900</v>
      </c>
      <c r="S58" s="31">
        <v>21</v>
      </c>
      <c r="T58" s="20">
        <f t="shared" si="2"/>
        <v>3509</v>
      </c>
    </row>
    <row r="59" spans="1:20" x14ac:dyDescent="0.2">
      <c r="A59" s="19" t="s">
        <v>159</v>
      </c>
      <c r="B59" s="2" t="s">
        <v>103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34">
        <v>6</v>
      </c>
      <c r="N59" s="34">
        <v>3</v>
      </c>
      <c r="O59" s="2"/>
      <c r="P59" s="2">
        <f t="shared" si="0"/>
        <v>9</v>
      </c>
      <c r="Q59" s="30">
        <f>'Specifikace služeb'!C59</f>
        <v>500</v>
      </c>
      <c r="R59" s="7">
        <f t="shared" si="1"/>
        <v>4500</v>
      </c>
      <c r="S59" s="31">
        <v>21</v>
      </c>
      <c r="T59" s="20">
        <f t="shared" si="2"/>
        <v>5445</v>
      </c>
    </row>
    <row r="60" spans="1:20" x14ac:dyDescent="0.2">
      <c r="A60" s="19" t="s">
        <v>160</v>
      </c>
      <c r="B60" s="2" t="s">
        <v>103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34">
        <v>31</v>
      </c>
      <c r="N60" s="34"/>
      <c r="O60" s="2"/>
      <c r="P60" s="2">
        <f t="shared" si="0"/>
        <v>31</v>
      </c>
      <c r="Q60" s="30">
        <f>'Specifikace služeb'!C60</f>
        <v>30</v>
      </c>
      <c r="R60" s="7">
        <f t="shared" si="1"/>
        <v>930</v>
      </c>
      <c r="S60" s="31">
        <v>21</v>
      </c>
      <c r="T60" s="20">
        <f t="shared" si="2"/>
        <v>1125.3</v>
      </c>
    </row>
    <row r="61" spans="1:20" x14ac:dyDescent="0.2">
      <c r="A61" s="19" t="s">
        <v>161</v>
      </c>
      <c r="B61" s="2" t="s">
        <v>103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34">
        <v>7</v>
      </c>
      <c r="N61" s="34"/>
      <c r="O61" s="2"/>
      <c r="P61" s="2">
        <f t="shared" ref="P61" si="3">SUM(C61:O61)</f>
        <v>7</v>
      </c>
      <c r="Q61" s="30">
        <f>'Specifikace služeb'!C61</f>
        <v>50</v>
      </c>
      <c r="R61" s="7">
        <f t="shared" ref="R61" si="4">P61*Q61</f>
        <v>350</v>
      </c>
      <c r="S61" s="31">
        <v>21</v>
      </c>
      <c r="T61" s="20">
        <f t="shared" ref="T61" si="5">R61*(100+S61)/100</f>
        <v>423.5</v>
      </c>
    </row>
    <row r="62" spans="1:20" x14ac:dyDescent="0.2">
      <c r="A62" s="19" t="s">
        <v>162</v>
      </c>
      <c r="B62" s="2" t="s">
        <v>103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34">
        <v>37</v>
      </c>
      <c r="N62" s="34"/>
      <c r="O62" s="2"/>
      <c r="P62" s="2">
        <f t="shared" si="0"/>
        <v>37</v>
      </c>
      <c r="Q62" s="30">
        <f>'Specifikace služeb'!C62</f>
        <v>55</v>
      </c>
      <c r="R62" s="7">
        <f t="shared" si="1"/>
        <v>2035</v>
      </c>
      <c r="S62" s="31">
        <v>21</v>
      </c>
      <c r="T62" s="20">
        <f t="shared" si="2"/>
        <v>2462.35</v>
      </c>
    </row>
    <row r="63" spans="1:20" x14ac:dyDescent="0.2">
      <c r="A63" s="19" t="s">
        <v>163</v>
      </c>
      <c r="B63" s="2" t="s">
        <v>103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34">
        <v>7</v>
      </c>
      <c r="N63" s="34"/>
      <c r="O63" s="2"/>
      <c r="P63" s="2">
        <f t="shared" ref="P63" si="6">SUM(C63:O63)</f>
        <v>7</v>
      </c>
      <c r="Q63" s="30">
        <f>'Specifikace služeb'!C63</f>
        <v>152</v>
      </c>
      <c r="R63" s="7">
        <f>P63*Q63</f>
        <v>1064</v>
      </c>
      <c r="S63" s="31">
        <v>21</v>
      </c>
      <c r="T63" s="20">
        <f>R63*(100+S63)/100</f>
        <v>1287.44</v>
      </c>
    </row>
    <row r="64" spans="1:20" ht="1.5" hidden="1" customHeight="1" thickBot="1" x14ac:dyDescent="0.3">
      <c r="A64" s="9" t="s">
        <v>202</v>
      </c>
      <c r="B64" s="10"/>
      <c r="C64" s="11"/>
      <c r="D64" s="11"/>
      <c r="E64" s="11"/>
      <c r="F64" s="11"/>
      <c r="G64" s="38"/>
      <c r="H64" s="11"/>
      <c r="I64" s="11"/>
      <c r="J64" s="11"/>
      <c r="K64" s="11"/>
      <c r="L64" s="11"/>
      <c r="M64" s="11"/>
      <c r="N64" s="60"/>
      <c r="O64" s="39"/>
      <c r="P64" s="11"/>
      <c r="Q64" s="12"/>
      <c r="R64" s="13">
        <f>SUM(R4:R63)</f>
        <v>71780.200000000012</v>
      </c>
      <c r="S64" s="29"/>
      <c r="T64" s="13">
        <f>SUM(T4:T63)</f>
        <v>86854.042000000001</v>
      </c>
    </row>
  </sheetData>
  <pageMargins left="0.7" right="0.7" top="0.78740157499999996" bottom="0.78740157499999996" header="0.3" footer="0.3"/>
  <pageSetup paperSize="8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64"/>
  <sheetViews>
    <sheetView workbookViewId="0">
      <selection activeCell="D25" sqref="D25"/>
    </sheetView>
  </sheetViews>
  <sheetFormatPr defaultRowHeight="12.75" x14ac:dyDescent="0.2"/>
  <cols>
    <col min="1" max="1" width="60.7109375" style="1" customWidth="1"/>
    <col min="2" max="2" width="9.42578125" style="1" customWidth="1"/>
    <col min="3" max="3" width="12.5703125" style="1" customWidth="1"/>
    <col min="4" max="9" width="9.7109375" style="1" customWidth="1"/>
    <col min="10" max="10" width="9.7109375" style="22" customWidth="1"/>
    <col min="11" max="23" width="9.7109375" style="1" customWidth="1"/>
    <col min="24" max="24" width="11.140625" style="1" customWidth="1"/>
    <col min="25" max="28" width="9.140625" style="1" hidden="1" customWidth="1"/>
    <col min="29" max="16384" width="9.140625" style="1"/>
  </cols>
  <sheetData>
    <row r="1" spans="1:28" s="22" customFormat="1" ht="65.25" thickBot="1" x14ac:dyDescent="0.3">
      <c r="A1" s="8" t="s">
        <v>214</v>
      </c>
      <c r="C1" s="72" t="s">
        <v>215</v>
      </c>
      <c r="D1" s="73" t="s">
        <v>216</v>
      </c>
      <c r="E1" s="73" t="s">
        <v>217</v>
      </c>
      <c r="F1" s="73" t="s">
        <v>208</v>
      </c>
      <c r="G1" s="73" t="s">
        <v>26</v>
      </c>
      <c r="H1" s="73" t="s">
        <v>218</v>
      </c>
      <c r="I1" s="73" t="s">
        <v>219</v>
      </c>
      <c r="J1" s="73" t="s">
        <v>220</v>
      </c>
      <c r="K1" s="73" t="s">
        <v>212</v>
      </c>
      <c r="L1" s="73" t="s">
        <v>204</v>
      </c>
      <c r="M1" s="73" t="s">
        <v>211</v>
      </c>
      <c r="N1" s="73" t="s">
        <v>221</v>
      </c>
      <c r="O1" s="72" t="s">
        <v>222</v>
      </c>
      <c r="P1" s="73" t="s">
        <v>223</v>
      </c>
      <c r="Q1" s="73" t="s">
        <v>224</v>
      </c>
      <c r="R1" s="73" t="s">
        <v>225</v>
      </c>
      <c r="S1" s="73" t="s">
        <v>226</v>
      </c>
      <c r="T1" s="73" t="s">
        <v>227</v>
      </c>
      <c r="U1" s="73" t="s">
        <v>228</v>
      </c>
      <c r="V1" s="73" t="s">
        <v>229</v>
      </c>
      <c r="W1" s="72" t="s">
        <v>201</v>
      </c>
    </row>
    <row r="2" spans="1:28" ht="38.25" x14ac:dyDescent="0.2">
      <c r="A2" s="55" t="s">
        <v>78</v>
      </c>
      <c r="B2" s="14" t="s">
        <v>81</v>
      </c>
      <c r="C2" s="36" t="s">
        <v>186</v>
      </c>
      <c r="D2" s="36" t="s">
        <v>186</v>
      </c>
      <c r="E2" s="36" t="s">
        <v>186</v>
      </c>
      <c r="F2" s="36" t="s">
        <v>186</v>
      </c>
      <c r="G2" s="36" t="s">
        <v>186</v>
      </c>
      <c r="H2" s="36" t="s">
        <v>186</v>
      </c>
      <c r="I2" s="36" t="s">
        <v>186</v>
      </c>
      <c r="J2" s="71" t="s">
        <v>186</v>
      </c>
      <c r="K2" s="36" t="s">
        <v>186</v>
      </c>
      <c r="L2" s="36" t="s">
        <v>186</v>
      </c>
      <c r="M2" s="36" t="s">
        <v>186</v>
      </c>
      <c r="N2" s="36" t="s">
        <v>186</v>
      </c>
      <c r="O2" s="36" t="s">
        <v>186</v>
      </c>
      <c r="P2" s="36" t="s">
        <v>186</v>
      </c>
      <c r="Q2" s="36" t="s">
        <v>186</v>
      </c>
      <c r="R2" s="36" t="s">
        <v>186</v>
      </c>
      <c r="S2" s="36" t="s">
        <v>186</v>
      </c>
      <c r="T2" s="36" t="s">
        <v>186</v>
      </c>
      <c r="U2" s="36" t="s">
        <v>186</v>
      </c>
      <c r="V2" s="36" t="s">
        <v>186</v>
      </c>
      <c r="W2" s="36" t="s">
        <v>186</v>
      </c>
      <c r="X2" s="15" t="s">
        <v>187</v>
      </c>
      <c r="Y2" s="15" t="s">
        <v>188</v>
      </c>
      <c r="Z2" s="15" t="s">
        <v>189</v>
      </c>
      <c r="AA2" s="28" t="s">
        <v>190</v>
      </c>
      <c r="AB2" s="16" t="s">
        <v>191</v>
      </c>
    </row>
    <row r="3" spans="1:28" x14ac:dyDescent="0.2">
      <c r="A3" s="17" t="s">
        <v>80</v>
      </c>
      <c r="B3" s="3"/>
      <c r="C3" s="4"/>
      <c r="D3" s="4"/>
      <c r="E3" s="4"/>
      <c r="F3" s="4"/>
      <c r="G3" s="4"/>
      <c r="H3" s="4"/>
      <c r="I3" s="4"/>
      <c r="J3" s="2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6"/>
      <c r="AA3" s="6"/>
      <c r="AB3" s="18"/>
    </row>
    <row r="4" spans="1:28" x14ac:dyDescent="0.2">
      <c r="A4" s="19" t="s">
        <v>102</v>
      </c>
      <c r="B4" s="2" t="s">
        <v>103</v>
      </c>
      <c r="C4" s="2"/>
      <c r="D4" s="2">
        <v>0</v>
      </c>
      <c r="E4" s="2"/>
      <c r="F4" s="2"/>
      <c r="G4" s="2">
        <v>5</v>
      </c>
      <c r="H4" s="2">
        <v>1</v>
      </c>
      <c r="I4" s="2">
        <v>1</v>
      </c>
      <c r="J4" s="24"/>
      <c r="K4" s="2"/>
      <c r="L4" s="2">
        <v>1</v>
      </c>
      <c r="M4" s="2"/>
      <c r="N4" s="2"/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/>
      <c r="V4" s="2"/>
      <c r="W4" s="2"/>
      <c r="X4" s="2">
        <f t="shared" ref="X4:X30" si="0">SUM(C4:V4)</f>
        <v>14</v>
      </c>
      <c r="Y4" s="30">
        <f>'Specifikace služeb'!C3</f>
        <v>98.4</v>
      </c>
      <c r="Z4" s="7">
        <f>X4*Y4</f>
        <v>1377.6000000000001</v>
      </c>
      <c r="AA4" s="31">
        <v>21</v>
      </c>
      <c r="AB4" s="20">
        <f>Z4*(100+AA4)/100</f>
        <v>1666.896</v>
      </c>
    </row>
    <row r="5" spans="1:28" x14ac:dyDescent="0.2">
      <c r="A5" s="19" t="s">
        <v>104</v>
      </c>
      <c r="B5" s="2" t="s">
        <v>105</v>
      </c>
      <c r="C5" s="2">
        <v>2</v>
      </c>
      <c r="D5" s="2">
        <v>1</v>
      </c>
      <c r="E5" s="2">
        <v>1</v>
      </c>
      <c r="F5" s="2"/>
      <c r="G5" s="2">
        <v>3</v>
      </c>
      <c r="H5" s="2">
        <v>1</v>
      </c>
      <c r="I5" s="2">
        <v>1</v>
      </c>
      <c r="J5" s="24"/>
      <c r="K5" s="2"/>
      <c r="L5" s="2">
        <v>1</v>
      </c>
      <c r="M5" s="2">
        <v>1</v>
      </c>
      <c r="N5" s="2">
        <v>1</v>
      </c>
      <c r="O5" s="2">
        <v>3</v>
      </c>
      <c r="P5" s="2">
        <v>1</v>
      </c>
      <c r="Q5" s="2"/>
      <c r="R5" s="2"/>
      <c r="S5" s="2">
        <v>1</v>
      </c>
      <c r="T5" s="2"/>
      <c r="U5" s="2"/>
      <c r="V5" s="2"/>
      <c r="W5" s="2"/>
      <c r="X5" s="2">
        <f t="shared" si="0"/>
        <v>17</v>
      </c>
      <c r="Y5" s="30">
        <f>'Specifikace služeb'!C4</f>
        <v>114</v>
      </c>
      <c r="Z5" s="7">
        <f t="shared" ref="Z5:Z62" si="1">X5*Y5</f>
        <v>1938</v>
      </c>
      <c r="AA5" s="31">
        <v>21</v>
      </c>
      <c r="AB5" s="20">
        <f t="shared" ref="AB5:AB62" si="2">Z5*(100+AA5)/100</f>
        <v>2344.98</v>
      </c>
    </row>
    <row r="6" spans="1:28" x14ac:dyDescent="0.2">
      <c r="A6" s="19" t="s">
        <v>106</v>
      </c>
      <c r="B6" s="2" t="s">
        <v>105</v>
      </c>
      <c r="C6" s="2"/>
      <c r="D6" s="2">
        <v>0</v>
      </c>
      <c r="E6" s="2"/>
      <c r="F6" s="2"/>
      <c r="G6" s="2">
        <v>0</v>
      </c>
      <c r="H6" s="2"/>
      <c r="I6" s="2"/>
      <c r="J6" s="24"/>
      <c r="K6" s="2"/>
      <c r="L6" s="2"/>
      <c r="M6" s="2"/>
      <c r="N6" s="2"/>
      <c r="O6" s="2"/>
      <c r="P6" s="2"/>
      <c r="Q6" s="2">
        <v>2</v>
      </c>
      <c r="R6" s="2">
        <v>1</v>
      </c>
      <c r="S6" s="2"/>
      <c r="T6" s="2"/>
      <c r="U6" s="2"/>
      <c r="V6" s="2"/>
      <c r="W6" s="2"/>
      <c r="X6" s="2">
        <f t="shared" si="0"/>
        <v>3</v>
      </c>
      <c r="Y6" s="30">
        <f>'Specifikace služeb'!C5</f>
        <v>180</v>
      </c>
      <c r="Z6" s="7">
        <f t="shared" si="1"/>
        <v>540</v>
      </c>
      <c r="AA6" s="31">
        <v>21</v>
      </c>
      <c r="AB6" s="20">
        <f t="shared" si="2"/>
        <v>653.4</v>
      </c>
    </row>
    <row r="7" spans="1:28" x14ac:dyDescent="0.2">
      <c r="A7" s="19" t="s">
        <v>107</v>
      </c>
      <c r="B7" s="2" t="s">
        <v>105</v>
      </c>
      <c r="C7" s="2"/>
      <c r="D7" s="2">
        <v>0</v>
      </c>
      <c r="E7" s="2"/>
      <c r="F7" s="2">
        <v>1</v>
      </c>
      <c r="G7" s="2">
        <v>0</v>
      </c>
      <c r="H7" s="2"/>
      <c r="I7" s="2"/>
      <c r="J7" s="24"/>
      <c r="K7" s="2"/>
      <c r="L7" s="2"/>
      <c r="M7" s="2"/>
      <c r="N7" s="2"/>
      <c r="O7" s="2"/>
      <c r="P7" s="2"/>
      <c r="Q7" s="2">
        <v>1</v>
      </c>
      <c r="R7" s="2"/>
      <c r="S7" s="2">
        <v>1</v>
      </c>
      <c r="T7" s="2"/>
      <c r="U7" s="2"/>
      <c r="V7" s="2"/>
      <c r="W7" s="2"/>
      <c r="X7" s="2">
        <f t="shared" si="0"/>
        <v>3</v>
      </c>
      <c r="Y7" s="30">
        <f>'Specifikace služeb'!C6</f>
        <v>276</v>
      </c>
      <c r="Z7" s="7">
        <f t="shared" si="1"/>
        <v>828</v>
      </c>
      <c r="AA7" s="31">
        <v>21</v>
      </c>
      <c r="AB7" s="20">
        <f t="shared" si="2"/>
        <v>1001.88</v>
      </c>
    </row>
    <row r="8" spans="1:28" x14ac:dyDescent="0.2">
      <c r="A8" s="19" t="s">
        <v>108</v>
      </c>
      <c r="B8" s="2" t="s">
        <v>103</v>
      </c>
      <c r="C8" s="2"/>
      <c r="D8" s="2">
        <v>0</v>
      </c>
      <c r="E8" s="2"/>
      <c r="F8" s="2"/>
      <c r="G8" s="2">
        <v>0</v>
      </c>
      <c r="H8" s="2"/>
      <c r="I8" s="2"/>
      <c r="J8" s="24"/>
      <c r="K8" s="2"/>
      <c r="L8" s="2"/>
      <c r="M8" s="2"/>
      <c r="N8" s="2"/>
      <c r="O8" s="2">
        <v>2</v>
      </c>
      <c r="P8" s="2"/>
      <c r="Q8" s="2"/>
      <c r="R8" s="2"/>
      <c r="S8" s="2"/>
      <c r="T8" s="2"/>
      <c r="U8" s="2"/>
      <c r="V8" s="2"/>
      <c r="W8" s="2"/>
      <c r="X8" s="2">
        <f t="shared" si="0"/>
        <v>2</v>
      </c>
      <c r="Y8" s="30">
        <f>'Specifikace služeb'!C7</f>
        <v>108</v>
      </c>
      <c r="Z8" s="7">
        <f t="shared" si="1"/>
        <v>216</v>
      </c>
      <c r="AA8" s="31">
        <v>21</v>
      </c>
      <c r="AB8" s="20">
        <f t="shared" si="2"/>
        <v>261.36</v>
      </c>
    </row>
    <row r="9" spans="1:28" x14ac:dyDescent="0.2">
      <c r="A9" s="19" t="s">
        <v>109</v>
      </c>
      <c r="B9" s="2" t="s">
        <v>103</v>
      </c>
      <c r="C9" s="2"/>
      <c r="D9" s="2">
        <v>0</v>
      </c>
      <c r="E9" s="2"/>
      <c r="F9" s="2"/>
      <c r="G9" s="2">
        <v>0</v>
      </c>
      <c r="H9" s="2"/>
      <c r="I9" s="2"/>
      <c r="J9" s="24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>
        <f t="shared" si="0"/>
        <v>0</v>
      </c>
      <c r="Y9" s="30">
        <f>'Specifikace služeb'!C8</f>
        <v>222</v>
      </c>
      <c r="Z9" s="7">
        <f t="shared" si="1"/>
        <v>0</v>
      </c>
      <c r="AA9" s="31">
        <v>21</v>
      </c>
      <c r="AB9" s="20">
        <f t="shared" si="2"/>
        <v>0</v>
      </c>
    </row>
    <row r="10" spans="1:28" x14ac:dyDescent="0.2">
      <c r="A10" s="19" t="s">
        <v>110</v>
      </c>
      <c r="B10" s="2" t="s">
        <v>103</v>
      </c>
      <c r="C10" s="2"/>
      <c r="D10" s="2">
        <v>0</v>
      </c>
      <c r="E10" s="2"/>
      <c r="F10" s="2"/>
      <c r="G10" s="2">
        <v>0</v>
      </c>
      <c r="H10" s="2"/>
      <c r="I10" s="2"/>
      <c r="J10" s="24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>
        <f t="shared" si="0"/>
        <v>0</v>
      </c>
      <c r="Y10" s="30">
        <f>'Specifikace služeb'!C9</f>
        <v>420</v>
      </c>
      <c r="Z10" s="7">
        <f t="shared" si="1"/>
        <v>0</v>
      </c>
      <c r="AA10" s="31">
        <v>21</v>
      </c>
      <c r="AB10" s="20">
        <f t="shared" si="2"/>
        <v>0</v>
      </c>
    </row>
    <row r="11" spans="1:28" x14ac:dyDescent="0.2">
      <c r="A11" s="19" t="s">
        <v>111</v>
      </c>
      <c r="B11" s="2" t="s">
        <v>112</v>
      </c>
      <c r="C11" s="2"/>
      <c r="D11" s="2">
        <v>0</v>
      </c>
      <c r="E11" s="2"/>
      <c r="F11" s="2"/>
      <c r="G11" s="2">
        <v>0</v>
      </c>
      <c r="H11" s="2">
        <v>8</v>
      </c>
      <c r="I11" s="2"/>
      <c r="J11" s="24"/>
      <c r="K11" s="2"/>
      <c r="L11" s="2"/>
      <c r="M11" s="2"/>
      <c r="N11" s="2"/>
      <c r="O11" s="2"/>
      <c r="P11" s="2"/>
      <c r="Q11" s="2">
        <v>11</v>
      </c>
      <c r="R11" s="2">
        <v>15</v>
      </c>
      <c r="S11" s="2"/>
      <c r="T11" s="2"/>
      <c r="U11" s="2"/>
      <c r="V11" s="2"/>
      <c r="W11" s="2"/>
      <c r="X11" s="2">
        <f t="shared" si="0"/>
        <v>34</v>
      </c>
      <c r="Y11" s="30">
        <f>'Specifikace služeb'!C10</f>
        <v>38.4</v>
      </c>
      <c r="Z11" s="7">
        <f t="shared" si="1"/>
        <v>1305.5999999999999</v>
      </c>
      <c r="AA11" s="31">
        <v>21</v>
      </c>
      <c r="AB11" s="20">
        <f t="shared" si="2"/>
        <v>1579.7759999999998</v>
      </c>
    </row>
    <row r="12" spans="1:28" x14ac:dyDescent="0.2">
      <c r="A12" s="19" t="s">
        <v>113</v>
      </c>
      <c r="B12" s="2" t="s">
        <v>112</v>
      </c>
      <c r="C12" s="2"/>
      <c r="D12" s="2">
        <v>0</v>
      </c>
      <c r="E12" s="2"/>
      <c r="F12" s="2"/>
      <c r="G12" s="2">
        <v>0</v>
      </c>
      <c r="H12" s="2"/>
      <c r="I12" s="2"/>
      <c r="J12" s="24"/>
      <c r="K12" s="2"/>
      <c r="L12" s="2"/>
      <c r="M12" s="2"/>
      <c r="N12" s="2"/>
      <c r="O12" s="2">
        <v>6</v>
      </c>
      <c r="P12" s="2"/>
      <c r="Q12" s="2">
        <v>17</v>
      </c>
      <c r="R12" s="2">
        <v>12</v>
      </c>
      <c r="S12" s="2"/>
      <c r="T12" s="2"/>
      <c r="U12" s="2"/>
      <c r="V12" s="2"/>
      <c r="W12" s="2"/>
      <c r="X12" s="2">
        <f t="shared" si="0"/>
        <v>35</v>
      </c>
      <c r="Y12" s="30">
        <f>'Specifikace služeb'!C11</f>
        <v>40.799999999999997</v>
      </c>
      <c r="Z12" s="7">
        <f t="shared" si="1"/>
        <v>1428</v>
      </c>
      <c r="AA12" s="31">
        <v>21</v>
      </c>
      <c r="AB12" s="20">
        <f t="shared" si="2"/>
        <v>1727.88</v>
      </c>
    </row>
    <row r="13" spans="1:28" x14ac:dyDescent="0.2">
      <c r="A13" s="19" t="s">
        <v>114</v>
      </c>
      <c r="B13" s="2" t="s">
        <v>112</v>
      </c>
      <c r="C13" s="2"/>
      <c r="D13" s="2">
        <v>0</v>
      </c>
      <c r="E13" s="2"/>
      <c r="F13" s="2"/>
      <c r="G13" s="2">
        <v>0</v>
      </c>
      <c r="H13" s="2"/>
      <c r="I13" s="2"/>
      <c r="J13" s="2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>
        <f t="shared" si="0"/>
        <v>0</v>
      </c>
      <c r="Y13" s="30">
        <f>'Specifikace služeb'!C12</f>
        <v>43.2</v>
      </c>
      <c r="Z13" s="7">
        <f t="shared" si="1"/>
        <v>0</v>
      </c>
      <c r="AA13" s="31">
        <v>21</v>
      </c>
      <c r="AB13" s="20">
        <f t="shared" si="2"/>
        <v>0</v>
      </c>
    </row>
    <row r="14" spans="1:28" x14ac:dyDescent="0.2">
      <c r="A14" s="19" t="s">
        <v>115</v>
      </c>
      <c r="B14" s="2" t="s">
        <v>112</v>
      </c>
      <c r="C14" s="2"/>
      <c r="D14" s="2">
        <v>7</v>
      </c>
      <c r="E14" s="2"/>
      <c r="F14" s="2">
        <v>1</v>
      </c>
      <c r="G14" s="2">
        <v>9</v>
      </c>
      <c r="H14" s="2">
        <v>2</v>
      </c>
      <c r="I14" s="2">
        <v>7</v>
      </c>
      <c r="J14" s="24"/>
      <c r="K14" s="2"/>
      <c r="L14" s="2"/>
      <c r="M14" s="2"/>
      <c r="N14" s="2">
        <v>2</v>
      </c>
      <c r="O14" s="2"/>
      <c r="P14" s="2">
        <v>5</v>
      </c>
      <c r="Q14" s="2"/>
      <c r="R14" s="2"/>
      <c r="S14" s="2">
        <v>4</v>
      </c>
      <c r="T14" s="2"/>
      <c r="U14" s="2"/>
      <c r="V14" s="2"/>
      <c r="W14" s="2"/>
      <c r="X14" s="2">
        <f t="shared" si="0"/>
        <v>37</v>
      </c>
      <c r="Y14" s="30">
        <f>'Specifikace služeb'!C13</f>
        <v>42</v>
      </c>
      <c r="Z14" s="7">
        <f t="shared" si="1"/>
        <v>1554</v>
      </c>
      <c r="AA14" s="31">
        <v>21</v>
      </c>
      <c r="AB14" s="20">
        <f t="shared" si="2"/>
        <v>1880.34</v>
      </c>
    </row>
    <row r="15" spans="1:28" x14ac:dyDescent="0.2">
      <c r="A15" s="19" t="s">
        <v>113</v>
      </c>
      <c r="B15" s="2" t="s">
        <v>112</v>
      </c>
      <c r="C15" s="2"/>
      <c r="D15" s="2">
        <v>0</v>
      </c>
      <c r="E15" s="2"/>
      <c r="F15" s="2"/>
      <c r="G15" s="2">
        <v>0</v>
      </c>
      <c r="H15" s="2"/>
      <c r="I15" s="2"/>
      <c r="J15" s="24"/>
      <c r="K15" s="2"/>
      <c r="L15" s="2"/>
      <c r="M15" s="2"/>
      <c r="N15" s="2"/>
      <c r="O15" s="2">
        <v>3</v>
      </c>
      <c r="P15" s="2"/>
      <c r="Q15" s="2"/>
      <c r="R15" s="2"/>
      <c r="S15" s="2">
        <v>3</v>
      </c>
      <c r="T15" s="2"/>
      <c r="U15" s="2"/>
      <c r="V15" s="2"/>
      <c r="W15" s="2"/>
      <c r="X15" s="2">
        <f t="shared" si="0"/>
        <v>6</v>
      </c>
      <c r="Y15" s="30">
        <f>'Specifikace služeb'!C14</f>
        <v>45.6</v>
      </c>
      <c r="Z15" s="7">
        <f t="shared" si="1"/>
        <v>273.60000000000002</v>
      </c>
      <c r="AA15" s="31">
        <v>21</v>
      </c>
      <c r="AB15" s="20">
        <f t="shared" si="2"/>
        <v>331.05600000000004</v>
      </c>
    </row>
    <row r="16" spans="1:28" x14ac:dyDescent="0.2">
      <c r="A16" s="19" t="s">
        <v>114</v>
      </c>
      <c r="B16" s="2" t="s">
        <v>112</v>
      </c>
      <c r="C16" s="2"/>
      <c r="D16" s="2">
        <v>0</v>
      </c>
      <c r="E16" s="2"/>
      <c r="F16" s="2"/>
      <c r="G16" s="2">
        <v>0</v>
      </c>
      <c r="H16" s="2"/>
      <c r="I16" s="2"/>
      <c r="J16" s="2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>
        <f t="shared" si="0"/>
        <v>0</v>
      </c>
      <c r="Y16" s="30">
        <f>'Specifikace služeb'!C15</f>
        <v>49.2</v>
      </c>
      <c r="Z16" s="7">
        <f t="shared" si="1"/>
        <v>0</v>
      </c>
      <c r="AA16" s="31">
        <v>21</v>
      </c>
      <c r="AB16" s="20">
        <f t="shared" si="2"/>
        <v>0</v>
      </c>
    </row>
    <row r="17" spans="1:28" x14ac:dyDescent="0.2">
      <c r="A17" s="19" t="s">
        <v>116</v>
      </c>
      <c r="B17" s="2" t="s">
        <v>103</v>
      </c>
      <c r="C17" s="2"/>
      <c r="D17" s="2">
        <v>0</v>
      </c>
      <c r="E17" s="2"/>
      <c r="F17" s="2"/>
      <c r="G17" s="2">
        <v>0</v>
      </c>
      <c r="H17" s="2">
        <v>8</v>
      </c>
      <c r="I17" s="2"/>
      <c r="J17" s="24"/>
      <c r="K17" s="2"/>
      <c r="L17" s="2"/>
      <c r="M17" s="2"/>
      <c r="N17" s="2"/>
      <c r="O17" s="2"/>
      <c r="P17" s="2"/>
      <c r="Q17" s="2">
        <v>99</v>
      </c>
      <c r="R17" s="2">
        <v>39</v>
      </c>
      <c r="S17" s="2"/>
      <c r="T17" s="2"/>
      <c r="U17" s="2"/>
      <c r="V17" s="2"/>
      <c r="W17" s="2"/>
      <c r="X17" s="2">
        <f t="shared" si="0"/>
        <v>146</v>
      </c>
      <c r="Y17" s="30">
        <f>'Specifikace služeb'!C16</f>
        <v>24</v>
      </c>
      <c r="Z17" s="7">
        <f t="shared" si="1"/>
        <v>3504</v>
      </c>
      <c r="AA17" s="31">
        <v>21</v>
      </c>
      <c r="AB17" s="20">
        <f t="shared" si="2"/>
        <v>4239.84</v>
      </c>
    </row>
    <row r="18" spans="1:28" x14ac:dyDescent="0.2">
      <c r="A18" s="21" t="s">
        <v>117</v>
      </c>
      <c r="B18" s="2" t="s">
        <v>103</v>
      </c>
      <c r="C18" s="2"/>
      <c r="D18" s="2">
        <v>4</v>
      </c>
      <c r="E18" s="2"/>
      <c r="F18" s="2">
        <v>1</v>
      </c>
      <c r="G18" s="2">
        <v>0</v>
      </c>
      <c r="H18" s="2">
        <v>4</v>
      </c>
      <c r="I18" s="2">
        <v>10</v>
      </c>
      <c r="J18" s="24"/>
      <c r="K18" s="2"/>
      <c r="L18" s="2">
        <v>2</v>
      </c>
      <c r="M18" s="2"/>
      <c r="N18" s="2">
        <v>2</v>
      </c>
      <c r="O18" s="2">
        <v>8</v>
      </c>
      <c r="P18" s="2">
        <v>12</v>
      </c>
      <c r="Q18" s="2">
        <v>10</v>
      </c>
      <c r="R18" s="2">
        <v>10</v>
      </c>
      <c r="S18" s="2">
        <v>16</v>
      </c>
      <c r="T18" s="2"/>
      <c r="U18" s="2"/>
      <c r="V18" s="2"/>
      <c r="W18" s="2"/>
      <c r="X18" s="2">
        <f t="shared" si="0"/>
        <v>79</v>
      </c>
      <c r="Y18" s="30">
        <f>'Specifikace služeb'!C17</f>
        <v>26.4</v>
      </c>
      <c r="Z18" s="7">
        <f t="shared" si="1"/>
        <v>2085.6</v>
      </c>
      <c r="AA18" s="31">
        <v>21</v>
      </c>
      <c r="AB18" s="20">
        <f t="shared" si="2"/>
        <v>2523.5759999999996</v>
      </c>
    </row>
    <row r="19" spans="1:28" x14ac:dyDescent="0.2">
      <c r="A19" s="34" t="s">
        <v>118</v>
      </c>
      <c r="B19" s="2" t="s">
        <v>103</v>
      </c>
      <c r="C19" s="2"/>
      <c r="D19" s="2">
        <v>0</v>
      </c>
      <c r="E19" s="2"/>
      <c r="F19" s="2"/>
      <c r="G19" s="2">
        <v>0</v>
      </c>
      <c r="H19" s="2"/>
      <c r="I19" s="2"/>
      <c r="J19" s="24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>
        <f t="shared" si="0"/>
        <v>0</v>
      </c>
      <c r="Y19" s="30">
        <f>'Specifikace služeb'!C18</f>
        <v>60</v>
      </c>
      <c r="Z19" s="7">
        <f t="shared" si="1"/>
        <v>0</v>
      </c>
      <c r="AA19" s="31">
        <v>21</v>
      </c>
      <c r="AB19" s="20">
        <f t="shared" si="2"/>
        <v>0</v>
      </c>
    </row>
    <row r="20" spans="1:28" x14ac:dyDescent="0.2">
      <c r="A20" s="47" t="s">
        <v>119</v>
      </c>
      <c r="B20" s="2" t="s">
        <v>103</v>
      </c>
      <c r="C20" s="2"/>
      <c r="D20" s="2">
        <v>0</v>
      </c>
      <c r="E20" s="2"/>
      <c r="F20" s="2"/>
      <c r="G20" s="2">
        <v>0</v>
      </c>
      <c r="H20" s="2"/>
      <c r="I20" s="2"/>
      <c r="J20" s="24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>
        <f t="shared" si="0"/>
        <v>0</v>
      </c>
      <c r="Y20" s="30">
        <f>'Specifikace služeb'!C19</f>
        <v>48</v>
      </c>
      <c r="Z20" s="7">
        <f t="shared" si="1"/>
        <v>0</v>
      </c>
      <c r="AA20" s="31">
        <v>21</v>
      </c>
      <c r="AB20" s="20">
        <f t="shared" si="2"/>
        <v>0</v>
      </c>
    </row>
    <row r="21" spans="1:28" x14ac:dyDescent="0.2">
      <c r="A21" s="47" t="s">
        <v>120</v>
      </c>
      <c r="B21" s="2" t="s">
        <v>103</v>
      </c>
      <c r="C21" s="2"/>
      <c r="D21" s="2">
        <v>0</v>
      </c>
      <c r="E21" s="2"/>
      <c r="F21" s="2"/>
      <c r="G21" s="2">
        <v>0</v>
      </c>
      <c r="H21" s="2"/>
      <c r="I21" s="2"/>
      <c r="J21" s="24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>
        <f t="shared" si="0"/>
        <v>0</v>
      </c>
      <c r="Y21" s="30">
        <f>'Specifikace služeb'!C20</f>
        <v>54</v>
      </c>
      <c r="Z21" s="7">
        <f t="shared" si="1"/>
        <v>0</v>
      </c>
      <c r="AA21" s="31">
        <v>21</v>
      </c>
      <c r="AB21" s="20">
        <f t="shared" si="2"/>
        <v>0</v>
      </c>
    </row>
    <row r="22" spans="1:28" x14ac:dyDescent="0.2">
      <c r="A22" s="44" t="s">
        <v>121</v>
      </c>
      <c r="B22" s="2" t="s">
        <v>103</v>
      </c>
      <c r="C22" s="2"/>
      <c r="D22" s="2">
        <v>0</v>
      </c>
      <c r="E22" s="2"/>
      <c r="F22" s="2"/>
      <c r="G22" s="2">
        <v>0</v>
      </c>
      <c r="H22" s="2"/>
      <c r="I22" s="2"/>
      <c r="J22" s="24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>
        <f t="shared" si="0"/>
        <v>0</v>
      </c>
      <c r="Y22" s="30">
        <f>'Specifikace služeb'!C21</f>
        <v>60</v>
      </c>
      <c r="Z22" s="7">
        <f t="shared" si="1"/>
        <v>0</v>
      </c>
      <c r="AA22" s="31">
        <v>21</v>
      </c>
      <c r="AB22" s="20">
        <f t="shared" si="2"/>
        <v>0</v>
      </c>
    </row>
    <row r="23" spans="1:28" x14ac:dyDescent="0.2">
      <c r="A23" s="34" t="s">
        <v>122</v>
      </c>
      <c r="B23" s="2" t="s">
        <v>103</v>
      </c>
      <c r="C23" s="2"/>
      <c r="D23" s="2">
        <v>0</v>
      </c>
      <c r="E23" s="2"/>
      <c r="F23" s="2"/>
      <c r="G23" s="2">
        <v>0</v>
      </c>
      <c r="H23" s="2">
        <v>1</v>
      </c>
      <c r="I23" s="2"/>
      <c r="J23" s="24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>
        <f t="shared" si="0"/>
        <v>1</v>
      </c>
      <c r="Y23" s="30">
        <f>'Specifikace služeb'!C22</f>
        <v>56.4</v>
      </c>
      <c r="Z23" s="7">
        <f t="shared" si="1"/>
        <v>56.4</v>
      </c>
      <c r="AA23" s="31">
        <v>21</v>
      </c>
      <c r="AB23" s="20">
        <f t="shared" si="2"/>
        <v>68.244</v>
      </c>
    </row>
    <row r="24" spans="1:28" x14ac:dyDescent="0.2">
      <c r="A24" s="34" t="s">
        <v>123</v>
      </c>
      <c r="B24" s="2" t="s">
        <v>103</v>
      </c>
      <c r="C24" s="2"/>
      <c r="D24" s="2">
        <v>0</v>
      </c>
      <c r="E24" s="2"/>
      <c r="F24" s="2"/>
      <c r="G24" s="2">
        <v>0</v>
      </c>
      <c r="H24" s="2"/>
      <c r="I24" s="2"/>
      <c r="J24" s="24"/>
      <c r="K24" s="2"/>
      <c r="L24" s="2"/>
      <c r="M24" s="2"/>
      <c r="N24" s="2"/>
      <c r="O24" s="2"/>
      <c r="P24" s="2"/>
      <c r="Q24" s="2">
        <v>1</v>
      </c>
      <c r="R24" s="2">
        <v>1</v>
      </c>
      <c r="S24" s="2"/>
      <c r="T24" s="2"/>
      <c r="U24" s="2"/>
      <c r="V24" s="2"/>
      <c r="W24" s="2"/>
      <c r="X24" s="2">
        <f t="shared" si="0"/>
        <v>2</v>
      </c>
      <c r="Y24" s="30">
        <f>'Specifikace služeb'!C23</f>
        <v>48</v>
      </c>
      <c r="Z24" s="7">
        <f t="shared" si="1"/>
        <v>96</v>
      </c>
      <c r="AA24" s="31">
        <v>21</v>
      </c>
      <c r="AB24" s="20">
        <f t="shared" si="2"/>
        <v>116.16</v>
      </c>
    </row>
    <row r="25" spans="1:28" x14ac:dyDescent="0.2">
      <c r="A25" s="34" t="s">
        <v>120</v>
      </c>
      <c r="B25" s="2" t="s">
        <v>103</v>
      </c>
      <c r="C25" s="2"/>
      <c r="D25" s="2">
        <v>2</v>
      </c>
      <c r="E25" s="2"/>
      <c r="F25" s="2"/>
      <c r="G25" s="2">
        <v>0</v>
      </c>
      <c r="H25" s="2"/>
      <c r="I25" s="2">
        <v>1</v>
      </c>
      <c r="J25" s="24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>
        <f t="shared" si="0"/>
        <v>3</v>
      </c>
      <c r="Y25" s="30">
        <f>'Specifikace služeb'!C24</f>
        <v>52.8</v>
      </c>
      <c r="Z25" s="7">
        <f t="shared" si="1"/>
        <v>158.39999999999998</v>
      </c>
      <c r="AA25" s="31">
        <v>21</v>
      </c>
      <c r="AB25" s="20">
        <f t="shared" si="2"/>
        <v>191.66399999999999</v>
      </c>
    </row>
    <row r="26" spans="1:28" x14ac:dyDescent="0.2">
      <c r="A26" s="47" t="s">
        <v>124</v>
      </c>
      <c r="B26" s="2" t="s">
        <v>103</v>
      </c>
      <c r="C26" s="2"/>
      <c r="D26" s="2">
        <v>0</v>
      </c>
      <c r="E26" s="2"/>
      <c r="F26" s="2"/>
      <c r="G26" s="2">
        <v>0</v>
      </c>
      <c r="H26" s="2"/>
      <c r="I26" s="2"/>
      <c r="J26" s="24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>
        <f t="shared" si="0"/>
        <v>0</v>
      </c>
      <c r="Y26" s="30">
        <f>'Specifikace služeb'!C25</f>
        <v>56.4</v>
      </c>
      <c r="Z26" s="7">
        <f t="shared" si="1"/>
        <v>0</v>
      </c>
      <c r="AA26" s="31">
        <v>21</v>
      </c>
      <c r="AB26" s="20">
        <f t="shared" si="2"/>
        <v>0</v>
      </c>
    </row>
    <row r="27" spans="1:28" x14ac:dyDescent="0.2">
      <c r="A27" s="47" t="s">
        <v>120</v>
      </c>
      <c r="B27" s="2" t="s">
        <v>103</v>
      </c>
      <c r="C27" s="2"/>
      <c r="D27" s="2">
        <v>0</v>
      </c>
      <c r="E27" s="2"/>
      <c r="F27" s="2"/>
      <c r="G27" s="2">
        <v>0</v>
      </c>
      <c r="H27" s="2"/>
      <c r="I27" s="2"/>
      <c r="J27" s="24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>
        <f t="shared" si="0"/>
        <v>0</v>
      </c>
      <c r="Y27" s="30">
        <f>'Specifikace služeb'!C26</f>
        <v>60</v>
      </c>
      <c r="Z27" s="7">
        <f t="shared" si="1"/>
        <v>0</v>
      </c>
      <c r="AA27" s="31">
        <v>21</v>
      </c>
      <c r="AB27" s="20">
        <f t="shared" si="2"/>
        <v>0</v>
      </c>
    </row>
    <row r="28" spans="1:28" x14ac:dyDescent="0.2">
      <c r="A28" s="47" t="s">
        <v>125</v>
      </c>
      <c r="B28" s="2" t="s">
        <v>103</v>
      </c>
      <c r="C28" s="2"/>
      <c r="D28" s="2">
        <v>0</v>
      </c>
      <c r="E28" s="2"/>
      <c r="F28" s="2"/>
      <c r="G28" s="2">
        <v>0</v>
      </c>
      <c r="H28" s="2"/>
      <c r="I28" s="2"/>
      <c r="J28" s="24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>
        <f t="shared" si="0"/>
        <v>0</v>
      </c>
      <c r="Y28" s="30">
        <f>'Specifikace služeb'!C27</f>
        <v>50.4</v>
      </c>
      <c r="Z28" s="7">
        <f t="shared" si="1"/>
        <v>0</v>
      </c>
      <c r="AA28" s="31">
        <v>21</v>
      </c>
      <c r="AB28" s="20">
        <f t="shared" si="2"/>
        <v>0</v>
      </c>
    </row>
    <row r="29" spans="1:28" x14ac:dyDescent="0.2">
      <c r="A29" s="44" t="s">
        <v>126</v>
      </c>
      <c r="B29" s="2" t="s">
        <v>127</v>
      </c>
      <c r="C29" s="2">
        <v>9</v>
      </c>
      <c r="D29" s="2">
        <v>0</v>
      </c>
      <c r="E29" s="2"/>
      <c r="F29" s="2"/>
      <c r="G29" s="2">
        <v>0</v>
      </c>
      <c r="H29" s="2"/>
      <c r="I29" s="2"/>
      <c r="J29" s="24"/>
      <c r="K29" s="2">
        <v>3</v>
      </c>
      <c r="L29" s="2"/>
      <c r="M29" s="2">
        <v>2</v>
      </c>
      <c r="N29" s="2"/>
      <c r="O29" s="2"/>
      <c r="P29" s="2"/>
      <c r="Q29" s="2"/>
      <c r="R29" s="2"/>
      <c r="S29" s="2"/>
      <c r="T29" s="2">
        <v>3</v>
      </c>
      <c r="U29" s="2">
        <v>7</v>
      </c>
      <c r="V29" s="2">
        <v>9</v>
      </c>
      <c r="W29" s="2"/>
      <c r="X29" s="2">
        <f t="shared" si="0"/>
        <v>33</v>
      </c>
      <c r="Y29" s="30">
        <f>'Specifikace služeb'!C28</f>
        <v>72</v>
      </c>
      <c r="Z29" s="7">
        <f t="shared" si="1"/>
        <v>2376</v>
      </c>
      <c r="AA29" s="31">
        <v>21</v>
      </c>
      <c r="AB29" s="20">
        <f t="shared" si="2"/>
        <v>2874.96</v>
      </c>
    </row>
    <row r="30" spans="1:28" ht="25.5" x14ac:dyDescent="0.2">
      <c r="A30" s="68" t="s">
        <v>128</v>
      </c>
      <c r="B30" s="2" t="s">
        <v>129</v>
      </c>
      <c r="C30" s="2"/>
      <c r="D30" s="2">
        <v>0</v>
      </c>
      <c r="E30" s="2"/>
      <c r="F30" s="2"/>
      <c r="G30" s="2">
        <v>27</v>
      </c>
      <c r="H30" s="2"/>
      <c r="I30" s="2"/>
      <c r="J30" s="24"/>
      <c r="K30" s="2"/>
      <c r="L30" s="2"/>
      <c r="M30" s="2"/>
      <c r="N30" s="2">
        <v>3</v>
      </c>
      <c r="O30" s="2">
        <v>3</v>
      </c>
      <c r="P30" s="2">
        <v>3</v>
      </c>
      <c r="Q30" s="2"/>
      <c r="R30" s="2">
        <v>3</v>
      </c>
      <c r="S30" s="2">
        <v>3</v>
      </c>
      <c r="T30" s="2"/>
      <c r="U30" s="2"/>
      <c r="V30" s="2"/>
      <c r="W30" s="2"/>
      <c r="X30" s="2">
        <f t="shared" si="0"/>
        <v>42</v>
      </c>
      <c r="Y30" s="30">
        <f>'Specifikace služeb'!C29</f>
        <v>15.6</v>
      </c>
      <c r="Z30" s="7">
        <f t="shared" si="1"/>
        <v>655.19999999999993</v>
      </c>
      <c r="AA30" s="31">
        <v>21</v>
      </c>
      <c r="AB30" s="20">
        <f t="shared" si="2"/>
        <v>792.79199999999992</v>
      </c>
    </row>
    <row r="31" spans="1:28" x14ac:dyDescent="0.2">
      <c r="A31" s="53" t="s">
        <v>130</v>
      </c>
      <c r="B31" s="2" t="s">
        <v>129</v>
      </c>
      <c r="C31" s="2"/>
      <c r="D31" s="2">
        <v>3</v>
      </c>
      <c r="E31" s="2"/>
      <c r="F31" s="2"/>
      <c r="G31" s="2">
        <v>0</v>
      </c>
      <c r="H31" s="2">
        <v>3</v>
      </c>
      <c r="I31" s="2">
        <v>3</v>
      </c>
      <c r="J31" s="24"/>
      <c r="K31" s="2"/>
      <c r="L31" s="2">
        <v>3</v>
      </c>
      <c r="M31" s="2"/>
      <c r="N31" s="2">
        <v>1</v>
      </c>
      <c r="O31" s="2"/>
      <c r="P31" s="2"/>
      <c r="Q31" s="2"/>
      <c r="R31" s="2"/>
      <c r="S31" s="2"/>
      <c r="T31" s="2"/>
      <c r="U31" s="2"/>
      <c r="V31" s="2"/>
      <c r="W31" s="2"/>
      <c r="X31" s="2">
        <f t="shared" ref="X31:X44" si="3">SUM(C31:V31)</f>
        <v>13</v>
      </c>
      <c r="Y31" s="30">
        <f>'Specifikace služeb'!C30</f>
        <v>24</v>
      </c>
      <c r="Z31" s="7">
        <f t="shared" si="1"/>
        <v>312</v>
      </c>
      <c r="AA31" s="31">
        <v>21</v>
      </c>
      <c r="AB31" s="20">
        <f t="shared" si="2"/>
        <v>377.52</v>
      </c>
    </row>
    <row r="32" spans="1:28" x14ac:dyDescent="0.2">
      <c r="A32" s="21" t="s">
        <v>131</v>
      </c>
      <c r="B32" s="2" t="s">
        <v>129</v>
      </c>
      <c r="C32" s="2"/>
      <c r="D32" s="2">
        <v>6</v>
      </c>
      <c r="E32" s="2"/>
      <c r="F32" s="2"/>
      <c r="G32" s="2">
        <v>3</v>
      </c>
      <c r="H32" s="2">
        <v>3</v>
      </c>
      <c r="I32" s="2">
        <v>3</v>
      </c>
      <c r="J32" s="24"/>
      <c r="K32" s="2"/>
      <c r="L32" s="2"/>
      <c r="M32" s="2"/>
      <c r="N32" s="2">
        <v>10</v>
      </c>
      <c r="O32" s="2">
        <v>16</v>
      </c>
      <c r="P32" s="2">
        <v>3</v>
      </c>
      <c r="Q32" s="2">
        <v>10</v>
      </c>
      <c r="R32" s="2">
        <v>10</v>
      </c>
      <c r="S32" s="2">
        <v>16</v>
      </c>
      <c r="T32" s="2"/>
      <c r="U32" s="2"/>
      <c r="V32" s="2"/>
      <c r="W32" s="2"/>
      <c r="X32" s="2">
        <f t="shared" si="3"/>
        <v>80</v>
      </c>
      <c r="Y32" s="30">
        <f>'Specifikace služeb'!C31</f>
        <v>15.6</v>
      </c>
      <c r="Z32" s="7">
        <f t="shared" si="1"/>
        <v>1248</v>
      </c>
      <c r="AA32" s="31">
        <v>21</v>
      </c>
      <c r="AB32" s="20">
        <f t="shared" si="2"/>
        <v>1510.08</v>
      </c>
    </row>
    <row r="33" spans="1:28" x14ac:dyDescent="0.2">
      <c r="A33" s="34" t="s">
        <v>192</v>
      </c>
      <c r="B33" s="2"/>
      <c r="C33" s="2"/>
      <c r="D33" s="2">
        <v>0</v>
      </c>
      <c r="E33" s="2"/>
      <c r="F33" s="2"/>
      <c r="G33" s="2"/>
      <c r="H33" s="2"/>
      <c r="I33" s="2"/>
      <c r="J33" s="24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x14ac:dyDescent="0.2">
      <c r="A34" s="34" t="s">
        <v>133</v>
      </c>
      <c r="B34" s="2" t="s">
        <v>129</v>
      </c>
      <c r="C34" s="2"/>
      <c r="D34" s="2">
        <v>20</v>
      </c>
      <c r="E34" s="2"/>
      <c r="F34" s="2">
        <v>1</v>
      </c>
      <c r="G34" s="2">
        <v>27</v>
      </c>
      <c r="H34" s="2">
        <v>22</v>
      </c>
      <c r="I34" s="2">
        <v>10</v>
      </c>
      <c r="J34" s="24"/>
      <c r="K34" s="2"/>
      <c r="L34" s="2">
        <v>1</v>
      </c>
      <c r="M34" s="2"/>
      <c r="N34" s="2">
        <v>6</v>
      </c>
      <c r="O34" s="2"/>
      <c r="P34" s="2">
        <v>7</v>
      </c>
      <c r="Q34" s="2"/>
      <c r="R34" s="2">
        <v>15</v>
      </c>
      <c r="S34" s="2">
        <v>7</v>
      </c>
      <c r="T34" s="2"/>
      <c r="U34" s="2"/>
      <c r="V34" s="2"/>
      <c r="W34" s="2"/>
      <c r="X34" s="2">
        <f t="shared" si="3"/>
        <v>116</v>
      </c>
      <c r="Y34" s="30">
        <f>'Specifikace služeb'!C33</f>
        <v>12</v>
      </c>
      <c r="Z34" s="7">
        <f t="shared" si="1"/>
        <v>1392</v>
      </c>
      <c r="AA34" s="31">
        <v>21</v>
      </c>
      <c r="AB34" s="20">
        <f t="shared" si="2"/>
        <v>1684.32</v>
      </c>
    </row>
    <row r="35" spans="1:28" x14ac:dyDescent="0.2">
      <c r="A35" s="53" t="s">
        <v>134</v>
      </c>
      <c r="B35" s="2" t="s">
        <v>129</v>
      </c>
      <c r="C35" s="2"/>
      <c r="D35" s="2">
        <v>0</v>
      </c>
      <c r="E35" s="2"/>
      <c r="F35" s="2"/>
      <c r="G35" s="2">
        <v>0</v>
      </c>
      <c r="H35" s="2"/>
      <c r="I35" s="2"/>
      <c r="J35" s="24"/>
      <c r="K35" s="2"/>
      <c r="L35" s="2"/>
      <c r="M35" s="2"/>
      <c r="N35" s="2"/>
      <c r="O35" s="2">
        <v>6</v>
      </c>
      <c r="P35" s="2"/>
      <c r="Q35" s="2">
        <v>38</v>
      </c>
      <c r="R35" s="2">
        <v>22</v>
      </c>
      <c r="S35" s="2"/>
      <c r="T35" s="2"/>
      <c r="U35" s="2"/>
      <c r="V35" s="2"/>
      <c r="W35" s="2"/>
      <c r="X35" s="2">
        <f t="shared" si="3"/>
        <v>66</v>
      </c>
      <c r="Y35" s="30">
        <f>'Specifikace služeb'!C34</f>
        <v>14.4</v>
      </c>
      <c r="Z35" s="7">
        <f t="shared" si="1"/>
        <v>950.4</v>
      </c>
      <c r="AA35" s="31">
        <v>21</v>
      </c>
      <c r="AB35" s="20">
        <f t="shared" si="2"/>
        <v>1149.9839999999999</v>
      </c>
    </row>
    <row r="36" spans="1:28" x14ac:dyDescent="0.2">
      <c r="A36" s="19" t="s">
        <v>135</v>
      </c>
      <c r="B36" s="2" t="s">
        <v>129</v>
      </c>
      <c r="C36" s="2"/>
      <c r="D36" s="2">
        <v>0</v>
      </c>
      <c r="E36" s="2"/>
      <c r="F36" s="2"/>
      <c r="G36" s="2">
        <v>0</v>
      </c>
      <c r="H36" s="2"/>
      <c r="I36" s="2"/>
      <c r="J36" s="24"/>
      <c r="K36" s="2"/>
      <c r="L36" s="2"/>
      <c r="M36" s="2"/>
      <c r="N36" s="2"/>
      <c r="O36" s="2"/>
      <c r="P36" s="2"/>
      <c r="Q36" s="2">
        <v>10</v>
      </c>
      <c r="R36" s="2"/>
      <c r="S36" s="2"/>
      <c r="T36" s="2"/>
      <c r="U36" s="2"/>
      <c r="V36" s="2"/>
      <c r="W36" s="2"/>
      <c r="X36" s="2">
        <f t="shared" si="3"/>
        <v>10</v>
      </c>
      <c r="Y36" s="30">
        <f>'Specifikace služeb'!C35</f>
        <v>18</v>
      </c>
      <c r="Z36" s="7">
        <f t="shared" si="1"/>
        <v>180</v>
      </c>
      <c r="AA36" s="31">
        <v>21</v>
      </c>
      <c r="AB36" s="20">
        <f t="shared" si="2"/>
        <v>217.8</v>
      </c>
    </row>
    <row r="37" spans="1:28" x14ac:dyDescent="0.2">
      <c r="A37" s="19" t="s">
        <v>136</v>
      </c>
      <c r="B37" s="2" t="s">
        <v>129</v>
      </c>
      <c r="C37" s="2"/>
      <c r="D37" s="2">
        <v>15</v>
      </c>
      <c r="E37" s="2"/>
      <c r="F37" s="2"/>
      <c r="G37" s="2">
        <v>0</v>
      </c>
      <c r="H37" s="2"/>
      <c r="I37" s="2"/>
      <c r="J37" s="24"/>
      <c r="K37" s="2"/>
      <c r="L37" s="2"/>
      <c r="M37" s="2"/>
      <c r="N37" s="2"/>
      <c r="O37" s="2"/>
      <c r="P37" s="2"/>
      <c r="Q37" s="2">
        <v>5</v>
      </c>
      <c r="R37" s="2">
        <v>23</v>
      </c>
      <c r="S37" s="2"/>
      <c r="T37" s="2"/>
      <c r="U37" s="2"/>
      <c r="V37" s="2"/>
      <c r="W37" s="2"/>
      <c r="X37" s="2">
        <f t="shared" si="3"/>
        <v>43</v>
      </c>
      <c r="Y37" s="30">
        <f>'Specifikace služeb'!C36</f>
        <v>14.4</v>
      </c>
      <c r="Z37" s="7">
        <f t="shared" si="1"/>
        <v>619.20000000000005</v>
      </c>
      <c r="AA37" s="31">
        <v>21</v>
      </c>
      <c r="AB37" s="20">
        <f t="shared" si="2"/>
        <v>749.23200000000008</v>
      </c>
    </row>
    <row r="38" spans="1:28" x14ac:dyDescent="0.2">
      <c r="A38" s="19" t="s">
        <v>137</v>
      </c>
      <c r="B38" s="2" t="s">
        <v>129</v>
      </c>
      <c r="C38" s="2"/>
      <c r="D38" s="2">
        <v>10</v>
      </c>
      <c r="E38" s="2"/>
      <c r="F38" s="2">
        <v>4</v>
      </c>
      <c r="G38" s="2">
        <v>30</v>
      </c>
      <c r="H38" s="2">
        <v>25</v>
      </c>
      <c r="I38" s="2">
        <v>15</v>
      </c>
      <c r="J38" s="24"/>
      <c r="K38" s="2"/>
      <c r="L38" s="2">
        <v>6</v>
      </c>
      <c r="M38" s="2"/>
      <c r="N38" s="2">
        <v>3</v>
      </c>
      <c r="O38" s="2">
        <v>19</v>
      </c>
      <c r="P38" s="2">
        <v>7</v>
      </c>
      <c r="Q38" s="2">
        <v>160</v>
      </c>
      <c r="R38" s="2">
        <v>98</v>
      </c>
      <c r="S38" s="2">
        <v>12</v>
      </c>
      <c r="T38" s="2"/>
      <c r="U38" s="2"/>
      <c r="V38" s="2"/>
      <c r="W38" s="2"/>
      <c r="X38" s="2">
        <f t="shared" si="3"/>
        <v>389</v>
      </c>
      <c r="Y38" s="30">
        <f>'Specifikace služeb'!C37</f>
        <v>13.2</v>
      </c>
      <c r="Z38" s="7">
        <f t="shared" si="1"/>
        <v>5134.7999999999993</v>
      </c>
      <c r="AA38" s="31">
        <v>21</v>
      </c>
      <c r="AB38" s="20">
        <f t="shared" si="2"/>
        <v>6213.1079999999993</v>
      </c>
    </row>
    <row r="39" spans="1:28" x14ac:dyDescent="0.2">
      <c r="A39" s="19" t="s">
        <v>138</v>
      </c>
      <c r="B39" s="2" t="s">
        <v>129</v>
      </c>
      <c r="C39" s="2">
        <v>9</v>
      </c>
      <c r="D39" s="2">
        <v>2</v>
      </c>
      <c r="E39" s="2">
        <v>4</v>
      </c>
      <c r="F39" s="2"/>
      <c r="G39" s="2">
        <v>4</v>
      </c>
      <c r="H39" s="2">
        <v>1</v>
      </c>
      <c r="I39" s="2">
        <v>2</v>
      </c>
      <c r="J39" s="24"/>
      <c r="K39" s="2">
        <v>4</v>
      </c>
      <c r="L39" s="2">
        <v>1</v>
      </c>
      <c r="M39" s="2">
        <v>2</v>
      </c>
      <c r="N39" s="2"/>
      <c r="O39" s="2">
        <v>6</v>
      </c>
      <c r="P39" s="2">
        <v>1</v>
      </c>
      <c r="Q39" s="2"/>
      <c r="R39" s="2">
        <v>1</v>
      </c>
      <c r="S39" s="2"/>
      <c r="T39" s="2">
        <v>3</v>
      </c>
      <c r="U39" s="2">
        <v>1</v>
      </c>
      <c r="V39" s="2">
        <v>3</v>
      </c>
      <c r="W39" s="2"/>
      <c r="X39" s="2">
        <f t="shared" si="3"/>
        <v>44</v>
      </c>
      <c r="Y39" s="30">
        <f>'Specifikace služeb'!C38</f>
        <v>120</v>
      </c>
      <c r="Z39" s="7">
        <f t="shared" si="1"/>
        <v>5280</v>
      </c>
      <c r="AA39" s="31">
        <v>21</v>
      </c>
      <c r="AB39" s="20">
        <f t="shared" si="2"/>
        <v>6388.8</v>
      </c>
    </row>
    <row r="40" spans="1:28" x14ac:dyDescent="0.2">
      <c r="A40" s="19" t="s">
        <v>139</v>
      </c>
      <c r="B40" s="2" t="s">
        <v>129</v>
      </c>
      <c r="C40" s="2">
        <v>15</v>
      </c>
      <c r="D40" s="2">
        <v>5</v>
      </c>
      <c r="E40" s="2">
        <v>4</v>
      </c>
      <c r="F40" s="2">
        <v>2</v>
      </c>
      <c r="G40" s="2">
        <v>6</v>
      </c>
      <c r="H40" s="2">
        <v>4</v>
      </c>
      <c r="I40" s="2">
        <v>3</v>
      </c>
      <c r="J40" s="24"/>
      <c r="K40" s="2">
        <v>4</v>
      </c>
      <c r="L40" s="2">
        <v>1</v>
      </c>
      <c r="M40" s="2">
        <v>2</v>
      </c>
      <c r="N40" s="2">
        <v>3</v>
      </c>
      <c r="O40" s="2">
        <v>3</v>
      </c>
      <c r="P40" s="2">
        <v>5</v>
      </c>
      <c r="Q40" s="2">
        <v>20</v>
      </c>
      <c r="R40" s="2">
        <v>15</v>
      </c>
      <c r="S40" s="2">
        <v>10</v>
      </c>
      <c r="T40" s="2">
        <v>4</v>
      </c>
      <c r="U40" s="2">
        <v>7</v>
      </c>
      <c r="V40" s="2">
        <v>9</v>
      </c>
      <c r="W40" s="2"/>
      <c r="X40" s="2">
        <f t="shared" si="3"/>
        <v>122</v>
      </c>
      <c r="Y40" s="30">
        <f>'Specifikace služeb'!C39</f>
        <v>24</v>
      </c>
      <c r="Z40" s="7">
        <f t="shared" si="1"/>
        <v>2928</v>
      </c>
      <c r="AA40" s="31">
        <v>21</v>
      </c>
      <c r="AB40" s="20">
        <f t="shared" si="2"/>
        <v>3542.88</v>
      </c>
    </row>
    <row r="41" spans="1:28" x14ac:dyDescent="0.2">
      <c r="A41" s="19" t="s">
        <v>140</v>
      </c>
      <c r="B41" s="2" t="s">
        <v>129</v>
      </c>
      <c r="C41" s="2"/>
      <c r="D41" s="2">
        <v>2</v>
      </c>
      <c r="E41" s="2"/>
      <c r="F41" s="2"/>
      <c r="G41" s="2">
        <v>3</v>
      </c>
      <c r="H41" s="2">
        <v>6</v>
      </c>
      <c r="I41" s="2">
        <v>6</v>
      </c>
      <c r="J41" s="24"/>
      <c r="K41" s="2"/>
      <c r="L41" s="2"/>
      <c r="M41" s="2"/>
      <c r="N41" s="2">
        <v>6</v>
      </c>
      <c r="O41" s="2"/>
      <c r="P41" s="2">
        <v>13</v>
      </c>
      <c r="Q41" s="2">
        <v>0</v>
      </c>
      <c r="R41" s="2">
        <v>12</v>
      </c>
      <c r="S41" s="2"/>
      <c r="T41" s="2"/>
      <c r="U41" s="2"/>
      <c r="V41" s="2"/>
      <c r="W41" s="2"/>
      <c r="X41" s="2">
        <f t="shared" si="3"/>
        <v>48</v>
      </c>
      <c r="Y41" s="30">
        <f>'Specifikace služeb'!C40</f>
        <v>36</v>
      </c>
      <c r="Z41" s="7">
        <f t="shared" si="1"/>
        <v>1728</v>
      </c>
      <c r="AA41" s="31">
        <v>21</v>
      </c>
      <c r="AB41" s="20">
        <f t="shared" si="2"/>
        <v>2090.88</v>
      </c>
    </row>
    <row r="42" spans="1:28" x14ac:dyDescent="0.2">
      <c r="A42" s="19" t="s">
        <v>141</v>
      </c>
      <c r="B42" s="2" t="s">
        <v>129</v>
      </c>
      <c r="C42" s="2"/>
      <c r="D42" s="2">
        <v>0</v>
      </c>
      <c r="E42" s="2"/>
      <c r="F42" s="2"/>
      <c r="G42" s="2">
        <v>0</v>
      </c>
      <c r="H42" s="2"/>
      <c r="I42" s="2"/>
      <c r="J42" s="24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>
        <f t="shared" si="3"/>
        <v>0</v>
      </c>
      <c r="Y42" s="30">
        <f>'Specifikace služeb'!C41</f>
        <v>48</v>
      </c>
      <c r="Z42" s="7">
        <f t="shared" si="1"/>
        <v>0</v>
      </c>
      <c r="AA42" s="31">
        <v>21</v>
      </c>
      <c r="AB42" s="20">
        <f t="shared" si="2"/>
        <v>0</v>
      </c>
    </row>
    <row r="43" spans="1:28" x14ac:dyDescent="0.2">
      <c r="A43" s="21" t="s">
        <v>142</v>
      </c>
      <c r="B43" s="2" t="s">
        <v>129</v>
      </c>
      <c r="C43" s="2"/>
      <c r="D43" s="2">
        <v>6</v>
      </c>
      <c r="E43" s="2"/>
      <c r="F43" s="2">
        <v>3</v>
      </c>
      <c r="G43" s="2">
        <v>27</v>
      </c>
      <c r="H43" s="2">
        <v>6</v>
      </c>
      <c r="I43" s="2">
        <v>6</v>
      </c>
      <c r="J43" s="24"/>
      <c r="K43" s="2"/>
      <c r="L43" s="2">
        <v>3</v>
      </c>
      <c r="M43" s="2"/>
      <c r="N43" s="2">
        <v>3</v>
      </c>
      <c r="O43" s="2">
        <v>16</v>
      </c>
      <c r="P43" s="2">
        <v>3</v>
      </c>
      <c r="Q43" s="2">
        <v>15</v>
      </c>
      <c r="R43" s="2">
        <v>15</v>
      </c>
      <c r="S43" s="2">
        <v>10</v>
      </c>
      <c r="T43" s="2"/>
      <c r="U43" s="2"/>
      <c r="V43" s="2"/>
      <c r="W43" s="2"/>
      <c r="X43" s="2">
        <f t="shared" si="3"/>
        <v>113</v>
      </c>
      <c r="Y43" s="30">
        <f>'Specifikace služeb'!C42</f>
        <v>7.2</v>
      </c>
      <c r="Z43" s="7">
        <f t="shared" si="1"/>
        <v>813.6</v>
      </c>
      <c r="AA43" s="31">
        <v>21</v>
      </c>
      <c r="AB43" s="20">
        <f t="shared" si="2"/>
        <v>984.45600000000002</v>
      </c>
    </row>
    <row r="44" spans="1:28" ht="25.5" x14ac:dyDescent="0.2">
      <c r="A44" s="68" t="s">
        <v>143</v>
      </c>
      <c r="B44" s="2" t="s">
        <v>103</v>
      </c>
      <c r="C44" s="2"/>
      <c r="D44" s="2">
        <v>1</v>
      </c>
      <c r="E44" s="2"/>
      <c r="F44" s="2">
        <v>1</v>
      </c>
      <c r="G44" s="2">
        <v>5</v>
      </c>
      <c r="H44" s="2">
        <v>3</v>
      </c>
      <c r="I44" s="2">
        <v>1</v>
      </c>
      <c r="J44" s="24"/>
      <c r="K44" s="2"/>
      <c r="L44" s="2">
        <v>1</v>
      </c>
      <c r="M44" s="2"/>
      <c r="N44" s="2">
        <v>1</v>
      </c>
      <c r="O44" s="2">
        <v>2</v>
      </c>
      <c r="P44" s="2"/>
      <c r="Q44" s="2">
        <v>2</v>
      </c>
      <c r="R44" s="2">
        <v>1</v>
      </c>
      <c r="S44" s="2">
        <v>1</v>
      </c>
      <c r="T44" s="2"/>
      <c r="U44" s="2"/>
      <c r="V44" s="2"/>
      <c r="W44" s="2"/>
      <c r="X44" s="2">
        <f t="shared" si="3"/>
        <v>19</v>
      </c>
      <c r="Y44" s="30">
        <f>'Specifikace služeb'!C43</f>
        <v>36</v>
      </c>
      <c r="Z44" s="7">
        <f t="shared" si="1"/>
        <v>684</v>
      </c>
      <c r="AA44" s="31">
        <v>21</v>
      </c>
      <c r="AB44" s="20">
        <f t="shared" si="2"/>
        <v>827.64</v>
      </c>
    </row>
    <row r="45" spans="1:28" x14ac:dyDescent="0.2">
      <c r="A45" s="53" t="s">
        <v>144</v>
      </c>
      <c r="B45" s="2" t="s">
        <v>103</v>
      </c>
      <c r="C45" s="2">
        <v>5</v>
      </c>
      <c r="D45" s="2">
        <v>3</v>
      </c>
      <c r="E45" s="2">
        <v>2</v>
      </c>
      <c r="F45" s="2">
        <v>1</v>
      </c>
      <c r="G45" s="2">
        <v>5</v>
      </c>
      <c r="H45" s="2">
        <v>5</v>
      </c>
      <c r="I45" s="2">
        <v>3</v>
      </c>
      <c r="J45" s="24"/>
      <c r="K45" s="2"/>
      <c r="L45" s="2">
        <v>3</v>
      </c>
      <c r="M45" s="2"/>
      <c r="N45" s="2"/>
      <c r="O45" s="2">
        <v>6</v>
      </c>
      <c r="P45" s="2"/>
      <c r="Q45" s="2">
        <v>4</v>
      </c>
      <c r="R45" s="2">
        <v>5</v>
      </c>
      <c r="S45" s="2">
        <v>3</v>
      </c>
      <c r="T45" s="2"/>
      <c r="U45" s="2">
        <v>1</v>
      </c>
      <c r="V45" s="2">
        <v>3</v>
      </c>
      <c r="W45" s="2"/>
      <c r="X45" s="2">
        <f t="shared" ref="X45:X57" si="4">SUM(C45:V45)</f>
        <v>49</v>
      </c>
      <c r="Y45" s="30">
        <f>'Specifikace služeb'!C44</f>
        <v>30</v>
      </c>
      <c r="Z45" s="7">
        <f t="shared" si="1"/>
        <v>1470</v>
      </c>
      <c r="AA45" s="31">
        <v>21</v>
      </c>
      <c r="AB45" s="20">
        <f t="shared" si="2"/>
        <v>1778.7</v>
      </c>
    </row>
    <row r="46" spans="1:28" x14ac:dyDescent="0.2">
      <c r="A46" s="19" t="s">
        <v>145</v>
      </c>
      <c r="B46" s="2" t="s">
        <v>103</v>
      </c>
      <c r="C46" s="2"/>
      <c r="D46" s="2">
        <v>0</v>
      </c>
      <c r="E46" s="2"/>
      <c r="F46" s="2"/>
      <c r="G46" s="2">
        <v>0</v>
      </c>
      <c r="H46" s="2">
        <v>1</v>
      </c>
      <c r="I46" s="2"/>
      <c r="J46" s="24"/>
      <c r="K46" s="2"/>
      <c r="L46" s="2"/>
      <c r="M46" s="2"/>
      <c r="N46" s="2"/>
      <c r="O46" s="2"/>
      <c r="P46" s="2">
        <v>1</v>
      </c>
      <c r="Q46" s="2">
        <v>1</v>
      </c>
      <c r="R46" s="2">
        <v>1</v>
      </c>
      <c r="S46" s="2">
        <v>1</v>
      </c>
      <c r="T46" s="2"/>
      <c r="U46" s="2"/>
      <c r="V46" s="2"/>
      <c r="W46" s="2"/>
      <c r="X46" s="2">
        <f t="shared" si="4"/>
        <v>5</v>
      </c>
      <c r="Y46" s="30">
        <f>'Specifikace služeb'!C45</f>
        <v>36</v>
      </c>
      <c r="Z46" s="7">
        <f t="shared" si="1"/>
        <v>180</v>
      </c>
      <c r="AA46" s="31">
        <v>21</v>
      </c>
      <c r="AB46" s="20">
        <f t="shared" si="2"/>
        <v>217.8</v>
      </c>
    </row>
    <row r="47" spans="1:28" x14ac:dyDescent="0.2">
      <c r="A47" s="19" t="s">
        <v>146</v>
      </c>
      <c r="B47" s="2" t="s">
        <v>103</v>
      </c>
      <c r="C47" s="2"/>
      <c r="D47" s="2">
        <v>0</v>
      </c>
      <c r="E47" s="2">
        <v>1</v>
      </c>
      <c r="F47" s="2">
        <v>1</v>
      </c>
      <c r="G47" s="2">
        <v>10</v>
      </c>
      <c r="H47" s="2">
        <v>1</v>
      </c>
      <c r="I47" s="2">
        <v>2</v>
      </c>
      <c r="J47" s="24"/>
      <c r="K47" s="2"/>
      <c r="L47" s="2"/>
      <c r="M47" s="2">
        <v>1</v>
      </c>
      <c r="N47" s="2">
        <v>2</v>
      </c>
      <c r="O47" s="2">
        <v>2</v>
      </c>
      <c r="P47" s="2">
        <v>1</v>
      </c>
      <c r="Q47" s="2">
        <v>2</v>
      </c>
      <c r="R47" s="2">
        <v>5</v>
      </c>
      <c r="S47" s="2">
        <v>1</v>
      </c>
      <c r="T47" s="2"/>
      <c r="U47" s="2"/>
      <c r="V47" s="2"/>
      <c r="W47" s="2"/>
      <c r="X47" s="2">
        <f t="shared" si="4"/>
        <v>29</v>
      </c>
      <c r="Y47" s="30">
        <f>'Specifikace služeb'!C46</f>
        <v>48</v>
      </c>
      <c r="Z47" s="7">
        <f t="shared" si="1"/>
        <v>1392</v>
      </c>
      <c r="AA47" s="31">
        <v>21</v>
      </c>
      <c r="AB47" s="20">
        <f t="shared" si="2"/>
        <v>1684.32</v>
      </c>
    </row>
    <row r="48" spans="1:28" x14ac:dyDescent="0.2">
      <c r="A48" s="19" t="s">
        <v>147</v>
      </c>
      <c r="B48" s="2" t="s">
        <v>103</v>
      </c>
      <c r="C48" s="2"/>
      <c r="D48" s="2">
        <v>0</v>
      </c>
      <c r="E48" s="2"/>
      <c r="F48" s="2"/>
      <c r="G48" s="2">
        <v>0</v>
      </c>
      <c r="H48" s="2"/>
      <c r="I48" s="2"/>
      <c r="J48" s="24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>
        <f t="shared" si="4"/>
        <v>0</v>
      </c>
      <c r="Y48" s="30">
        <f>'Specifikace služeb'!C47</f>
        <v>66</v>
      </c>
      <c r="Z48" s="7">
        <f t="shared" si="1"/>
        <v>0</v>
      </c>
      <c r="AA48" s="31">
        <v>21</v>
      </c>
      <c r="AB48" s="20">
        <f t="shared" si="2"/>
        <v>0</v>
      </c>
    </row>
    <row r="49" spans="1:28" x14ac:dyDescent="0.2">
      <c r="A49" s="19" t="s">
        <v>148</v>
      </c>
      <c r="B49" s="2" t="s">
        <v>103</v>
      </c>
      <c r="C49" s="2"/>
      <c r="D49" s="2">
        <v>2</v>
      </c>
      <c r="E49" s="2"/>
      <c r="F49" s="2"/>
      <c r="G49" s="2">
        <v>0</v>
      </c>
      <c r="H49" s="2">
        <v>1</v>
      </c>
      <c r="I49" s="2"/>
      <c r="J49" s="24"/>
      <c r="K49" s="2"/>
      <c r="L49" s="2">
        <v>1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>
        <f t="shared" si="4"/>
        <v>4</v>
      </c>
      <c r="Y49" s="30">
        <f>'Specifikace služeb'!C48</f>
        <v>54</v>
      </c>
      <c r="Z49" s="7">
        <f t="shared" si="1"/>
        <v>216</v>
      </c>
      <c r="AA49" s="31">
        <v>21</v>
      </c>
      <c r="AB49" s="20">
        <f t="shared" si="2"/>
        <v>261.36</v>
      </c>
    </row>
    <row r="50" spans="1:28" x14ac:dyDescent="0.2">
      <c r="A50" s="19" t="s">
        <v>149</v>
      </c>
      <c r="B50" s="2" t="s">
        <v>103</v>
      </c>
      <c r="C50" s="2"/>
      <c r="D50" s="2">
        <v>1</v>
      </c>
      <c r="E50" s="2"/>
      <c r="F50" s="2"/>
      <c r="G50" s="2">
        <v>0</v>
      </c>
      <c r="H50" s="2"/>
      <c r="I50" s="2"/>
      <c r="J50" s="24"/>
      <c r="K50" s="2"/>
      <c r="L50" s="2"/>
      <c r="M50" s="2"/>
      <c r="N50" s="2"/>
      <c r="O50" s="2">
        <v>1</v>
      </c>
      <c r="P50" s="2"/>
      <c r="Q50" s="2"/>
      <c r="R50" s="2"/>
      <c r="S50" s="2"/>
      <c r="T50" s="2"/>
      <c r="U50" s="2"/>
      <c r="V50" s="2"/>
      <c r="W50" s="2"/>
      <c r="X50" s="2">
        <f t="shared" si="4"/>
        <v>2</v>
      </c>
      <c r="Y50" s="30">
        <f>'Specifikace služeb'!C49</f>
        <v>78</v>
      </c>
      <c r="Z50" s="7">
        <f t="shared" si="1"/>
        <v>156</v>
      </c>
      <c r="AA50" s="31">
        <v>21</v>
      </c>
      <c r="AB50" s="20">
        <f t="shared" si="2"/>
        <v>188.76</v>
      </c>
    </row>
    <row r="51" spans="1:28" x14ac:dyDescent="0.2">
      <c r="A51" s="19" t="s">
        <v>150</v>
      </c>
      <c r="B51" s="2" t="s">
        <v>103</v>
      </c>
      <c r="C51" s="2"/>
      <c r="D51" s="2">
        <v>1</v>
      </c>
      <c r="E51" s="2"/>
      <c r="F51" s="2">
        <v>1</v>
      </c>
      <c r="G51" s="2">
        <v>0</v>
      </c>
      <c r="H51" s="2">
        <v>5</v>
      </c>
      <c r="I51" s="2">
        <v>5</v>
      </c>
      <c r="J51" s="24"/>
      <c r="K51" s="2"/>
      <c r="L51" s="2"/>
      <c r="M51" s="2"/>
      <c r="N51" s="2"/>
      <c r="O51" s="2">
        <v>9</v>
      </c>
      <c r="P51" s="2">
        <v>2</v>
      </c>
      <c r="Q51" s="2">
        <v>35</v>
      </c>
      <c r="R51" s="2">
        <v>42</v>
      </c>
      <c r="S51" s="2">
        <v>20</v>
      </c>
      <c r="T51" s="2"/>
      <c r="U51" s="2"/>
      <c r="V51" s="2">
        <v>1</v>
      </c>
      <c r="W51" s="2"/>
      <c r="X51" s="2">
        <f t="shared" si="4"/>
        <v>121</v>
      </c>
      <c r="Y51" s="30">
        <f>'Specifikace služeb'!C50</f>
        <v>24</v>
      </c>
      <c r="Z51" s="7">
        <f t="shared" si="1"/>
        <v>2904</v>
      </c>
      <c r="AA51" s="31">
        <v>21</v>
      </c>
      <c r="AB51" s="20">
        <f t="shared" si="2"/>
        <v>3513.84</v>
      </c>
    </row>
    <row r="52" spans="1:28" x14ac:dyDescent="0.2">
      <c r="A52" s="19" t="s">
        <v>151</v>
      </c>
      <c r="B52" s="2" t="s">
        <v>103</v>
      </c>
      <c r="C52" s="2"/>
      <c r="D52" s="2">
        <v>0</v>
      </c>
      <c r="E52" s="2"/>
      <c r="F52" s="2"/>
      <c r="G52" s="2">
        <v>0</v>
      </c>
      <c r="H52" s="2"/>
      <c r="I52" s="2"/>
      <c r="J52" s="24"/>
      <c r="K52" s="2"/>
      <c r="L52" s="2"/>
      <c r="M52" s="2"/>
      <c r="N52" s="2">
        <v>3</v>
      </c>
      <c r="O52" s="2"/>
      <c r="P52" s="2"/>
      <c r="Q52" s="2"/>
      <c r="R52" s="2"/>
      <c r="S52" s="2"/>
      <c r="T52" s="2"/>
      <c r="U52" s="2"/>
      <c r="V52" s="2"/>
      <c r="W52" s="2"/>
      <c r="X52" s="2">
        <f t="shared" si="4"/>
        <v>3</v>
      </c>
      <c r="Y52" s="30">
        <f>'Specifikace služeb'!C51</f>
        <v>72</v>
      </c>
      <c r="Z52" s="7">
        <f t="shared" si="1"/>
        <v>216</v>
      </c>
      <c r="AA52" s="31">
        <v>21</v>
      </c>
      <c r="AB52" s="20">
        <f t="shared" si="2"/>
        <v>261.36</v>
      </c>
    </row>
    <row r="53" spans="1:28" x14ac:dyDescent="0.2">
      <c r="A53" s="19" t="s">
        <v>152</v>
      </c>
      <c r="B53" s="2" t="s">
        <v>103</v>
      </c>
      <c r="C53" s="2"/>
      <c r="D53" s="2">
        <v>5</v>
      </c>
      <c r="E53" s="2"/>
      <c r="F53" s="2">
        <v>1</v>
      </c>
      <c r="G53" s="2">
        <v>15</v>
      </c>
      <c r="H53" s="2">
        <v>15</v>
      </c>
      <c r="I53" s="2">
        <v>5</v>
      </c>
      <c r="J53" s="24"/>
      <c r="K53" s="2"/>
      <c r="L53" s="2">
        <v>1</v>
      </c>
      <c r="M53" s="2"/>
      <c r="N53" s="2"/>
      <c r="O53" s="2"/>
      <c r="P53" s="2">
        <v>7</v>
      </c>
      <c r="Q53" s="2"/>
      <c r="R53" s="2"/>
      <c r="S53" s="2"/>
      <c r="T53" s="2"/>
      <c r="U53" s="2"/>
      <c r="V53" s="2"/>
      <c r="W53" s="2"/>
      <c r="X53" s="2">
        <f t="shared" si="4"/>
        <v>49</v>
      </c>
      <c r="Y53" s="30">
        <f>'Specifikace služeb'!C52</f>
        <v>42</v>
      </c>
      <c r="Z53" s="7">
        <f t="shared" si="1"/>
        <v>2058</v>
      </c>
      <c r="AA53" s="31">
        <v>21</v>
      </c>
      <c r="AB53" s="20">
        <f t="shared" si="2"/>
        <v>2490.1799999999998</v>
      </c>
    </row>
    <row r="54" spans="1:28" x14ac:dyDescent="0.2">
      <c r="A54" s="19" t="s">
        <v>153</v>
      </c>
      <c r="B54" s="2" t="s">
        <v>103</v>
      </c>
      <c r="C54" s="2">
        <v>9</v>
      </c>
      <c r="D54" s="2">
        <v>3</v>
      </c>
      <c r="E54" s="2">
        <v>3</v>
      </c>
      <c r="F54" s="2"/>
      <c r="G54" s="2">
        <v>3</v>
      </c>
      <c r="H54" s="2"/>
      <c r="I54" s="2">
        <v>2</v>
      </c>
      <c r="J54" s="24"/>
      <c r="K54" s="2">
        <v>4</v>
      </c>
      <c r="L54" s="2">
        <v>1</v>
      </c>
      <c r="M54" s="2">
        <v>2</v>
      </c>
      <c r="N54" s="2"/>
      <c r="O54" s="2">
        <v>6</v>
      </c>
      <c r="P54" s="2">
        <v>1</v>
      </c>
      <c r="Q54" s="2">
        <v>6</v>
      </c>
      <c r="R54" s="2"/>
      <c r="S54" s="2"/>
      <c r="T54" s="2">
        <v>3</v>
      </c>
      <c r="U54" s="2">
        <v>3</v>
      </c>
      <c r="V54" s="2">
        <v>5</v>
      </c>
      <c r="W54" s="2"/>
      <c r="X54" s="2">
        <f t="shared" si="4"/>
        <v>51</v>
      </c>
      <c r="Y54" s="30">
        <f>'Specifikace služeb'!C53</f>
        <v>36</v>
      </c>
      <c r="Z54" s="7">
        <f t="shared" si="1"/>
        <v>1836</v>
      </c>
      <c r="AA54" s="31">
        <v>21</v>
      </c>
      <c r="AB54" s="20">
        <f t="shared" si="2"/>
        <v>2221.56</v>
      </c>
    </row>
    <row r="55" spans="1:28" x14ac:dyDescent="0.2">
      <c r="A55" s="19" t="s">
        <v>154</v>
      </c>
      <c r="B55" s="2" t="s">
        <v>103</v>
      </c>
      <c r="C55" s="2"/>
      <c r="D55" s="2">
        <v>1</v>
      </c>
      <c r="E55" s="2"/>
      <c r="F55" s="2"/>
      <c r="G55" s="2">
        <v>0</v>
      </c>
      <c r="H55" s="2"/>
      <c r="I55" s="2">
        <v>1</v>
      </c>
      <c r="J55" s="24"/>
      <c r="K55" s="2"/>
      <c r="L55" s="2">
        <v>1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>
        <f t="shared" si="4"/>
        <v>3</v>
      </c>
      <c r="Y55" s="30">
        <f>'Specifikace služeb'!C54</f>
        <v>192</v>
      </c>
      <c r="Z55" s="7">
        <f t="shared" si="1"/>
        <v>576</v>
      </c>
      <c r="AA55" s="31">
        <v>21</v>
      </c>
      <c r="AB55" s="20">
        <f t="shared" si="2"/>
        <v>696.96</v>
      </c>
    </row>
    <row r="56" spans="1:28" x14ac:dyDescent="0.2">
      <c r="A56" s="19" t="s">
        <v>155</v>
      </c>
      <c r="B56" s="2" t="s">
        <v>103</v>
      </c>
      <c r="C56" s="2"/>
      <c r="D56" s="2">
        <v>2</v>
      </c>
      <c r="E56" s="2"/>
      <c r="F56" s="2"/>
      <c r="G56" s="2">
        <v>0</v>
      </c>
      <c r="H56" s="2"/>
      <c r="I56" s="2"/>
      <c r="J56" s="24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>
        <f t="shared" si="4"/>
        <v>2</v>
      </c>
      <c r="Y56" s="30">
        <f>'Specifikace služeb'!C55</f>
        <v>48</v>
      </c>
      <c r="Z56" s="7">
        <f t="shared" si="1"/>
        <v>96</v>
      </c>
      <c r="AA56" s="31">
        <v>21</v>
      </c>
      <c r="AB56" s="20">
        <f t="shared" si="2"/>
        <v>116.16</v>
      </c>
    </row>
    <row r="57" spans="1:28" ht="25.5" x14ac:dyDescent="0.2">
      <c r="A57" s="64" t="s">
        <v>156</v>
      </c>
      <c r="B57" s="2" t="s">
        <v>103</v>
      </c>
      <c r="C57" s="2"/>
      <c r="D57" s="2">
        <v>5</v>
      </c>
      <c r="E57" s="2"/>
      <c r="F57" s="2">
        <v>1</v>
      </c>
      <c r="G57" s="2">
        <v>25</v>
      </c>
      <c r="H57" s="2">
        <v>15</v>
      </c>
      <c r="I57" s="2">
        <v>5</v>
      </c>
      <c r="J57" s="24"/>
      <c r="K57" s="2"/>
      <c r="L57" s="2">
        <v>1</v>
      </c>
      <c r="M57" s="2"/>
      <c r="N57" s="2">
        <v>2</v>
      </c>
      <c r="O57" s="2">
        <v>2</v>
      </c>
      <c r="P57" s="2">
        <v>4</v>
      </c>
      <c r="Q57" s="2">
        <v>28</v>
      </c>
      <c r="R57" s="2">
        <v>27</v>
      </c>
      <c r="S57" s="2">
        <v>2</v>
      </c>
      <c r="T57" s="2"/>
      <c r="U57" s="2"/>
      <c r="V57" s="2"/>
      <c r="W57" s="2"/>
      <c r="X57" s="2">
        <f t="shared" si="4"/>
        <v>117</v>
      </c>
      <c r="Y57" s="30">
        <f>'Specifikace služeb'!C56</f>
        <v>48</v>
      </c>
      <c r="Z57" s="7">
        <f t="shared" si="1"/>
        <v>5616</v>
      </c>
      <c r="AA57" s="31">
        <v>21</v>
      </c>
      <c r="AB57" s="20">
        <f t="shared" si="2"/>
        <v>6795.36</v>
      </c>
    </row>
    <row r="58" spans="1:28" x14ac:dyDescent="0.2">
      <c r="A58" s="19" t="s">
        <v>158</v>
      </c>
      <c r="B58" s="2" t="s">
        <v>103</v>
      </c>
      <c r="C58" s="2"/>
      <c r="D58" s="2"/>
      <c r="E58" s="2"/>
      <c r="F58" s="2"/>
      <c r="G58" s="2"/>
      <c r="H58" s="2"/>
      <c r="I58" s="2"/>
      <c r="J58" s="34">
        <v>32</v>
      </c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>
        <v>32</v>
      </c>
      <c r="Y58" s="30">
        <f>'Specifikace služeb'!C58</f>
        <v>100</v>
      </c>
      <c r="Z58" s="7">
        <f t="shared" si="1"/>
        <v>3200</v>
      </c>
      <c r="AA58" s="31">
        <v>21</v>
      </c>
      <c r="AB58" s="20">
        <f t="shared" si="2"/>
        <v>3872</v>
      </c>
    </row>
    <row r="59" spans="1:28" x14ac:dyDescent="0.2">
      <c r="A59" s="19" t="s">
        <v>159</v>
      </c>
      <c r="B59" s="2" t="s">
        <v>103</v>
      </c>
      <c r="C59" s="2"/>
      <c r="D59" s="2"/>
      <c r="E59" s="2"/>
      <c r="F59" s="2"/>
      <c r="G59" s="2"/>
      <c r="H59" s="2"/>
      <c r="I59" s="2"/>
      <c r="J59" s="34">
        <v>5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>
        <v>3</v>
      </c>
      <c r="X59" s="2">
        <v>8</v>
      </c>
      <c r="Y59" s="30">
        <f>'Specifikace služeb'!C59</f>
        <v>500</v>
      </c>
      <c r="Z59" s="7">
        <f t="shared" si="1"/>
        <v>4000</v>
      </c>
      <c r="AA59" s="31">
        <v>21</v>
      </c>
      <c r="AB59" s="20">
        <f t="shared" si="2"/>
        <v>4840</v>
      </c>
    </row>
    <row r="60" spans="1:28" x14ac:dyDescent="0.2">
      <c r="A60" s="19" t="s">
        <v>160</v>
      </c>
      <c r="B60" s="2" t="s">
        <v>103</v>
      </c>
      <c r="C60" s="2"/>
      <c r="D60" s="2"/>
      <c r="E60" s="2"/>
      <c r="F60" s="2"/>
      <c r="G60" s="2"/>
      <c r="H60" s="2"/>
      <c r="I60" s="2"/>
      <c r="J60" s="34">
        <v>20</v>
      </c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>
        <f>SUM(C60:V60)</f>
        <v>20</v>
      </c>
      <c r="Y60" s="30">
        <f>'Specifikace služeb'!C60</f>
        <v>30</v>
      </c>
      <c r="Z60" s="7">
        <f t="shared" si="1"/>
        <v>600</v>
      </c>
      <c r="AA60" s="31">
        <v>21</v>
      </c>
      <c r="AB60" s="20">
        <f t="shared" si="2"/>
        <v>726</v>
      </c>
    </row>
    <row r="61" spans="1:28" x14ac:dyDescent="0.2">
      <c r="A61" s="19" t="s">
        <v>161</v>
      </c>
      <c r="B61" s="2" t="s">
        <v>103</v>
      </c>
      <c r="C61" s="2"/>
      <c r="D61" s="2"/>
      <c r="E61" s="2"/>
      <c r="F61" s="2"/>
      <c r="G61" s="2"/>
      <c r="H61" s="2"/>
      <c r="I61" s="2"/>
      <c r="J61" s="34">
        <v>20</v>
      </c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>
        <f t="shared" ref="X61" si="5">SUM(C61:V61)</f>
        <v>20</v>
      </c>
      <c r="Y61" s="30">
        <f>'Specifikace služeb'!C61</f>
        <v>50</v>
      </c>
      <c r="Z61" s="7">
        <f t="shared" ref="Z61" si="6">X61*Y61</f>
        <v>1000</v>
      </c>
      <c r="AA61" s="31">
        <v>21</v>
      </c>
      <c r="AB61" s="20">
        <f t="shared" ref="AB61" si="7">Z61*(100+AA61)/100</f>
        <v>1210</v>
      </c>
    </row>
    <row r="62" spans="1:28" x14ac:dyDescent="0.2">
      <c r="A62" s="19" t="s">
        <v>162</v>
      </c>
      <c r="B62" s="2" t="s">
        <v>103</v>
      </c>
      <c r="C62" s="2"/>
      <c r="D62" s="2"/>
      <c r="E62" s="2"/>
      <c r="F62" s="2"/>
      <c r="G62" s="2"/>
      <c r="H62" s="2"/>
      <c r="I62" s="2"/>
      <c r="J62" s="34">
        <v>38</v>
      </c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>
        <v>38</v>
      </c>
      <c r="Y62" s="30">
        <f>'Specifikace služeb'!C62</f>
        <v>55</v>
      </c>
      <c r="Z62" s="7">
        <f t="shared" si="1"/>
        <v>2090</v>
      </c>
      <c r="AA62" s="31">
        <v>21</v>
      </c>
      <c r="AB62" s="20">
        <f t="shared" si="2"/>
        <v>2528.9</v>
      </c>
    </row>
    <row r="63" spans="1:28" ht="12" customHeight="1" x14ac:dyDescent="0.2">
      <c r="A63" s="19" t="s">
        <v>163</v>
      </c>
      <c r="B63" s="2" t="s">
        <v>103</v>
      </c>
      <c r="C63" s="2"/>
      <c r="D63" s="2"/>
      <c r="E63" s="2"/>
      <c r="F63" s="2"/>
      <c r="G63" s="2"/>
      <c r="H63" s="2"/>
      <c r="I63" s="2"/>
      <c r="J63" s="34">
        <v>5</v>
      </c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>
        <f>SUM(C63:V63)</f>
        <v>5</v>
      </c>
      <c r="Y63" s="30">
        <f>'Specifikace služeb'!C63</f>
        <v>152</v>
      </c>
      <c r="Z63" s="7">
        <f>X63*Y63</f>
        <v>760</v>
      </c>
      <c r="AA63" s="31">
        <v>21</v>
      </c>
      <c r="AB63" s="20">
        <f>Z63*(100+AA63)/100</f>
        <v>919.6</v>
      </c>
    </row>
    <row r="64" spans="1:28" ht="2.25" hidden="1" customHeight="1" thickBot="1" x14ac:dyDescent="0.3">
      <c r="A64" s="9" t="s">
        <v>202</v>
      </c>
      <c r="B64" s="10"/>
      <c r="C64" s="11"/>
      <c r="D64" s="38"/>
      <c r="E64" s="11"/>
      <c r="F64" s="38"/>
      <c r="G64" s="11"/>
      <c r="H64" s="11"/>
      <c r="I64" s="11"/>
      <c r="J64" s="25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2"/>
      <c r="Z64" s="13">
        <f>SUM(Z4:Z63)</f>
        <v>68028.399999999994</v>
      </c>
      <c r="AA64" s="29"/>
      <c r="AB64" s="13">
        <f>SUM(AB4:AB63)</f>
        <v>82314.364000000001</v>
      </c>
    </row>
  </sheetData>
  <pageMargins left="0.7" right="0.7" top="0.78740157499999996" bottom="0.78740157499999996" header="0.3" footer="0.3"/>
  <pageSetup paperSize="8" scale="6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64"/>
  <sheetViews>
    <sheetView workbookViewId="0">
      <selection activeCell="F24" sqref="F24"/>
    </sheetView>
  </sheetViews>
  <sheetFormatPr defaultRowHeight="12.75" x14ac:dyDescent="0.2"/>
  <cols>
    <col min="1" max="1" width="60.7109375" style="1" customWidth="1"/>
    <col min="2" max="2" width="9.42578125" style="1" customWidth="1"/>
    <col min="3" max="22" width="10.7109375" style="1" customWidth="1"/>
    <col min="23" max="23" width="11.140625" style="1" customWidth="1"/>
    <col min="24" max="27" width="9.140625" style="1" hidden="1" customWidth="1"/>
    <col min="28" max="16384" width="9.140625" style="1"/>
  </cols>
  <sheetData>
    <row r="1" spans="1:27" s="22" customFormat="1" ht="52.5" thickBot="1" x14ac:dyDescent="0.3">
      <c r="A1" s="8" t="s">
        <v>230</v>
      </c>
      <c r="C1" s="73" t="s">
        <v>231</v>
      </c>
      <c r="D1" s="73" t="s">
        <v>232</v>
      </c>
      <c r="E1" s="73" t="s">
        <v>208</v>
      </c>
      <c r="F1" s="73" t="s">
        <v>233</v>
      </c>
      <c r="G1" s="73" t="s">
        <v>234</v>
      </c>
      <c r="H1" s="73" t="s">
        <v>204</v>
      </c>
      <c r="I1" s="73" t="s">
        <v>221</v>
      </c>
      <c r="J1" s="73" t="s">
        <v>235</v>
      </c>
      <c r="K1" s="73" t="s">
        <v>236</v>
      </c>
      <c r="L1" s="73" t="s">
        <v>237</v>
      </c>
      <c r="M1" s="73" t="s">
        <v>238</v>
      </c>
      <c r="N1" s="73" t="s">
        <v>239</v>
      </c>
      <c r="O1" s="73" t="s">
        <v>240</v>
      </c>
      <c r="P1" s="73" t="s">
        <v>241</v>
      </c>
      <c r="Q1" s="73" t="s">
        <v>211</v>
      </c>
      <c r="R1" s="73" t="s">
        <v>242</v>
      </c>
      <c r="S1" s="73" t="s">
        <v>243</v>
      </c>
      <c r="T1" s="73" t="s">
        <v>244</v>
      </c>
      <c r="U1" s="73" t="s">
        <v>245</v>
      </c>
      <c r="V1" s="72" t="s">
        <v>201</v>
      </c>
    </row>
    <row r="2" spans="1:27" ht="38.25" x14ac:dyDescent="0.2">
      <c r="A2" s="55" t="s">
        <v>78</v>
      </c>
      <c r="B2" s="14" t="s">
        <v>81</v>
      </c>
      <c r="C2" s="36" t="s">
        <v>186</v>
      </c>
      <c r="D2" s="36" t="s">
        <v>186</v>
      </c>
      <c r="E2" s="36" t="s">
        <v>186</v>
      </c>
      <c r="F2" s="36" t="s">
        <v>186</v>
      </c>
      <c r="G2" s="36" t="s">
        <v>186</v>
      </c>
      <c r="H2" s="36" t="s">
        <v>186</v>
      </c>
      <c r="I2" s="36" t="s">
        <v>186</v>
      </c>
      <c r="J2" s="36" t="s">
        <v>186</v>
      </c>
      <c r="K2" s="36" t="s">
        <v>186</v>
      </c>
      <c r="L2" s="36" t="s">
        <v>186</v>
      </c>
      <c r="M2" s="36" t="s">
        <v>186</v>
      </c>
      <c r="N2" s="36" t="s">
        <v>186</v>
      </c>
      <c r="O2" s="36" t="s">
        <v>186</v>
      </c>
      <c r="P2" s="36" t="s">
        <v>186</v>
      </c>
      <c r="Q2" s="36" t="s">
        <v>186</v>
      </c>
      <c r="R2" s="36" t="s">
        <v>186</v>
      </c>
      <c r="S2" s="36" t="s">
        <v>186</v>
      </c>
      <c r="T2" s="36" t="s">
        <v>186</v>
      </c>
      <c r="U2" s="36" t="s">
        <v>186</v>
      </c>
      <c r="V2" s="36"/>
      <c r="W2" s="15" t="s">
        <v>187</v>
      </c>
      <c r="X2" s="15" t="s">
        <v>188</v>
      </c>
      <c r="Y2" s="15" t="s">
        <v>189</v>
      </c>
      <c r="Z2" s="28" t="s">
        <v>190</v>
      </c>
      <c r="AA2" s="16" t="s">
        <v>191</v>
      </c>
    </row>
    <row r="3" spans="1:27" ht="13.5" thickBot="1" x14ac:dyDescent="0.25">
      <c r="A3" s="17" t="s">
        <v>80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32"/>
      <c r="U3" s="4"/>
      <c r="V3" s="4"/>
      <c r="W3" s="4"/>
      <c r="X3" s="4"/>
      <c r="Y3" s="6"/>
      <c r="Z3" s="6"/>
      <c r="AA3" s="18"/>
    </row>
    <row r="4" spans="1:27" x14ac:dyDescent="0.2">
      <c r="A4" s="19" t="s">
        <v>102</v>
      </c>
      <c r="B4" s="2" t="s">
        <v>103</v>
      </c>
      <c r="C4" s="2">
        <v>2</v>
      </c>
      <c r="D4" s="2">
        <v>4</v>
      </c>
      <c r="E4" s="2"/>
      <c r="F4" s="2">
        <v>1</v>
      </c>
      <c r="G4" s="2">
        <v>1</v>
      </c>
      <c r="H4" s="2">
        <v>0</v>
      </c>
      <c r="I4" s="2"/>
      <c r="J4" s="2">
        <v>10</v>
      </c>
      <c r="K4" s="2"/>
      <c r="L4" s="2"/>
      <c r="M4" s="2">
        <v>1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2</v>
      </c>
      <c r="T4" s="40"/>
      <c r="U4" s="2"/>
      <c r="V4" s="2"/>
      <c r="W4" s="2">
        <f>SUM(C4:U4)</f>
        <v>26</v>
      </c>
      <c r="X4" s="30">
        <f>'Specifikace služeb'!C3</f>
        <v>98.4</v>
      </c>
      <c r="Y4" s="7">
        <f>W4*X4</f>
        <v>2558.4</v>
      </c>
      <c r="Z4" s="31">
        <v>21</v>
      </c>
      <c r="AA4" s="20">
        <f>Y4*(100+Z4)/100</f>
        <v>3095.6640000000002</v>
      </c>
    </row>
    <row r="5" spans="1:27" x14ac:dyDescent="0.2">
      <c r="A5" s="19" t="s">
        <v>104</v>
      </c>
      <c r="B5" s="2" t="s">
        <v>105</v>
      </c>
      <c r="C5" s="2"/>
      <c r="D5" s="2">
        <v>4</v>
      </c>
      <c r="E5" s="2">
        <v>1</v>
      </c>
      <c r="F5" s="2"/>
      <c r="G5" s="2">
        <v>1</v>
      </c>
      <c r="H5" s="2">
        <v>1</v>
      </c>
      <c r="I5" s="2">
        <v>1</v>
      </c>
      <c r="J5" s="2">
        <v>5</v>
      </c>
      <c r="K5" s="2">
        <v>3</v>
      </c>
      <c r="L5" s="2">
        <v>2</v>
      </c>
      <c r="M5" s="2">
        <v>2</v>
      </c>
      <c r="N5" s="2"/>
      <c r="O5" s="2"/>
      <c r="P5" s="2"/>
      <c r="Q5" s="2"/>
      <c r="R5" s="2"/>
      <c r="S5" s="2"/>
      <c r="T5" s="2">
        <v>2</v>
      </c>
      <c r="U5" s="2"/>
      <c r="V5" s="2"/>
      <c r="W5" s="2">
        <f t="shared" ref="W5:W62" si="0">SUM(C5:U5)</f>
        <v>22</v>
      </c>
      <c r="X5" s="30">
        <f>'Specifikace služeb'!C4</f>
        <v>114</v>
      </c>
      <c r="Y5" s="7">
        <f t="shared" ref="Y5:Y62" si="1">W5*X5</f>
        <v>2508</v>
      </c>
      <c r="Z5" s="31">
        <v>21</v>
      </c>
      <c r="AA5" s="20">
        <f t="shared" ref="AA5:AA62" si="2">Y5*(100+Z5)/100</f>
        <v>3034.68</v>
      </c>
    </row>
    <row r="6" spans="1:27" x14ac:dyDescent="0.2">
      <c r="A6" s="19" t="s">
        <v>106</v>
      </c>
      <c r="B6" s="2" t="s">
        <v>105</v>
      </c>
      <c r="C6" s="2">
        <v>4</v>
      </c>
      <c r="D6" s="2">
        <v>1</v>
      </c>
      <c r="E6" s="2"/>
      <c r="F6" s="2"/>
      <c r="G6" s="2"/>
      <c r="H6" s="2">
        <v>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>
        <f t="shared" si="0"/>
        <v>5</v>
      </c>
      <c r="X6" s="30">
        <f>'Specifikace služeb'!C5</f>
        <v>180</v>
      </c>
      <c r="Y6" s="7">
        <f t="shared" si="1"/>
        <v>900</v>
      </c>
      <c r="Z6" s="31">
        <v>21</v>
      </c>
      <c r="AA6" s="20">
        <f t="shared" si="2"/>
        <v>1089</v>
      </c>
    </row>
    <row r="7" spans="1:27" x14ac:dyDescent="0.2">
      <c r="A7" s="19" t="s">
        <v>107</v>
      </c>
      <c r="B7" s="2" t="s">
        <v>105</v>
      </c>
      <c r="C7" s="2"/>
      <c r="D7" s="2"/>
      <c r="E7" s="2"/>
      <c r="F7" s="2">
        <v>1</v>
      </c>
      <c r="G7" s="2"/>
      <c r="H7" s="2">
        <v>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>
        <f t="shared" si="0"/>
        <v>1</v>
      </c>
      <c r="X7" s="30">
        <f>'Specifikace služeb'!C6</f>
        <v>276</v>
      </c>
      <c r="Y7" s="7">
        <f t="shared" si="1"/>
        <v>276</v>
      </c>
      <c r="Z7" s="31">
        <v>21</v>
      </c>
      <c r="AA7" s="20">
        <f t="shared" si="2"/>
        <v>333.96</v>
      </c>
    </row>
    <row r="8" spans="1:27" x14ac:dyDescent="0.2">
      <c r="A8" s="19" t="s">
        <v>108</v>
      </c>
      <c r="B8" s="2" t="s">
        <v>103</v>
      </c>
      <c r="C8" s="2"/>
      <c r="D8" s="2"/>
      <c r="E8" s="2"/>
      <c r="F8" s="2"/>
      <c r="G8" s="2">
        <v>1</v>
      </c>
      <c r="H8" s="2">
        <v>0</v>
      </c>
      <c r="I8" s="2"/>
      <c r="J8" s="2">
        <v>5</v>
      </c>
      <c r="K8" s="2"/>
      <c r="L8" s="2"/>
      <c r="M8" s="2">
        <v>1</v>
      </c>
      <c r="N8" s="2"/>
      <c r="O8" s="2"/>
      <c r="P8" s="2"/>
      <c r="Q8" s="2"/>
      <c r="R8" s="2"/>
      <c r="S8" s="2"/>
      <c r="T8" s="2"/>
      <c r="U8" s="2"/>
      <c r="V8" s="2"/>
      <c r="W8" s="2">
        <f t="shared" si="0"/>
        <v>7</v>
      </c>
      <c r="X8" s="30">
        <f>'Specifikace služeb'!C7</f>
        <v>108</v>
      </c>
      <c r="Y8" s="7">
        <f t="shared" si="1"/>
        <v>756</v>
      </c>
      <c r="Z8" s="31">
        <v>21</v>
      </c>
      <c r="AA8" s="20">
        <f t="shared" si="2"/>
        <v>914.76</v>
      </c>
    </row>
    <row r="9" spans="1:27" x14ac:dyDescent="0.2">
      <c r="A9" s="19" t="s">
        <v>109</v>
      </c>
      <c r="B9" s="2" t="s">
        <v>103</v>
      </c>
      <c r="C9" s="2"/>
      <c r="D9" s="2">
        <v>1</v>
      </c>
      <c r="E9" s="2"/>
      <c r="F9" s="2"/>
      <c r="G9" s="2"/>
      <c r="H9" s="2">
        <v>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>
        <f t="shared" si="0"/>
        <v>1</v>
      </c>
      <c r="X9" s="30">
        <f>'Specifikace služeb'!C8</f>
        <v>222</v>
      </c>
      <c r="Y9" s="7">
        <f t="shared" si="1"/>
        <v>222</v>
      </c>
      <c r="Z9" s="31">
        <v>21</v>
      </c>
      <c r="AA9" s="20">
        <f t="shared" si="2"/>
        <v>268.62</v>
      </c>
    </row>
    <row r="10" spans="1:27" x14ac:dyDescent="0.2">
      <c r="A10" s="19" t="s">
        <v>110</v>
      </c>
      <c r="B10" s="2" t="s">
        <v>103</v>
      </c>
      <c r="C10" s="2"/>
      <c r="D10" s="2"/>
      <c r="E10" s="2"/>
      <c r="F10" s="2"/>
      <c r="G10" s="2"/>
      <c r="H10" s="2">
        <v>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>
        <f t="shared" si="0"/>
        <v>0</v>
      </c>
      <c r="X10" s="30">
        <f>'Specifikace služeb'!C9</f>
        <v>420</v>
      </c>
      <c r="Y10" s="7">
        <f t="shared" si="1"/>
        <v>0</v>
      </c>
      <c r="Z10" s="31">
        <v>21</v>
      </c>
      <c r="AA10" s="20">
        <f t="shared" si="2"/>
        <v>0</v>
      </c>
    </row>
    <row r="11" spans="1:27" x14ac:dyDescent="0.2">
      <c r="A11" s="19" t="s">
        <v>111</v>
      </c>
      <c r="B11" s="2" t="s">
        <v>112</v>
      </c>
      <c r="C11" s="2"/>
      <c r="D11" s="2">
        <v>88</v>
      </c>
      <c r="E11" s="2"/>
      <c r="F11" s="2">
        <v>31</v>
      </c>
      <c r="G11" s="2"/>
      <c r="H11" s="2">
        <v>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>
        <f t="shared" si="0"/>
        <v>119</v>
      </c>
      <c r="X11" s="30">
        <f>'Specifikace služeb'!C10</f>
        <v>38.4</v>
      </c>
      <c r="Y11" s="7">
        <f t="shared" si="1"/>
        <v>4569.5999999999995</v>
      </c>
      <c r="Z11" s="31">
        <v>21</v>
      </c>
      <c r="AA11" s="20">
        <f t="shared" si="2"/>
        <v>5529.2159999999994</v>
      </c>
    </row>
    <row r="12" spans="1:27" x14ac:dyDescent="0.2">
      <c r="A12" s="19" t="s">
        <v>113</v>
      </c>
      <c r="B12" s="2" t="s">
        <v>112</v>
      </c>
      <c r="C12" s="2">
        <v>74</v>
      </c>
      <c r="D12" s="2">
        <v>10</v>
      </c>
      <c r="E12" s="2"/>
      <c r="F12" s="2">
        <v>2</v>
      </c>
      <c r="G12" s="2"/>
      <c r="H12" s="2">
        <v>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>
        <f t="shared" si="0"/>
        <v>86</v>
      </c>
      <c r="X12" s="30">
        <f>'Specifikace služeb'!C11</f>
        <v>40.799999999999997</v>
      </c>
      <c r="Y12" s="7">
        <f t="shared" si="1"/>
        <v>3508.7999999999997</v>
      </c>
      <c r="Z12" s="31">
        <v>21</v>
      </c>
      <c r="AA12" s="20">
        <f t="shared" si="2"/>
        <v>4245.6480000000001</v>
      </c>
    </row>
    <row r="13" spans="1:27" x14ac:dyDescent="0.2">
      <c r="A13" s="19" t="s">
        <v>114</v>
      </c>
      <c r="B13" s="2" t="s">
        <v>112</v>
      </c>
      <c r="C13" s="2"/>
      <c r="D13" s="2"/>
      <c r="E13" s="2"/>
      <c r="F13" s="2"/>
      <c r="G13" s="2"/>
      <c r="H13" s="2">
        <v>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f t="shared" si="0"/>
        <v>0</v>
      </c>
      <c r="X13" s="30">
        <f>'Specifikace služeb'!C12</f>
        <v>43.2</v>
      </c>
      <c r="Y13" s="7">
        <f t="shared" si="1"/>
        <v>0</v>
      </c>
      <c r="Z13" s="31">
        <v>21</v>
      </c>
      <c r="AA13" s="20">
        <f t="shared" si="2"/>
        <v>0</v>
      </c>
    </row>
    <row r="14" spans="1:27" x14ac:dyDescent="0.2">
      <c r="A14" s="19" t="s">
        <v>115</v>
      </c>
      <c r="B14" s="2" t="s">
        <v>112</v>
      </c>
      <c r="C14" s="2"/>
      <c r="D14" s="2"/>
      <c r="E14" s="2">
        <v>3</v>
      </c>
      <c r="F14" s="2">
        <v>2</v>
      </c>
      <c r="G14" s="2">
        <v>3</v>
      </c>
      <c r="H14" s="2">
        <v>4</v>
      </c>
      <c r="I14" s="2">
        <v>2</v>
      </c>
      <c r="J14" s="2">
        <v>25</v>
      </c>
      <c r="K14" s="2"/>
      <c r="L14" s="2">
        <v>10</v>
      </c>
      <c r="M14" s="2">
        <v>10</v>
      </c>
      <c r="N14" s="2"/>
      <c r="O14" s="2"/>
      <c r="P14" s="2"/>
      <c r="Q14" s="2"/>
      <c r="R14" s="2"/>
      <c r="S14" s="2"/>
      <c r="T14" s="2">
        <v>6</v>
      </c>
      <c r="U14" s="2"/>
      <c r="V14" s="2"/>
      <c r="W14" s="2">
        <f t="shared" si="0"/>
        <v>65</v>
      </c>
      <c r="X14" s="30">
        <f>'Specifikace služeb'!C13</f>
        <v>42</v>
      </c>
      <c r="Y14" s="7">
        <f t="shared" si="1"/>
        <v>2730</v>
      </c>
      <c r="Z14" s="31">
        <v>21</v>
      </c>
      <c r="AA14" s="20">
        <f t="shared" si="2"/>
        <v>3303.3</v>
      </c>
    </row>
    <row r="15" spans="1:27" x14ac:dyDescent="0.2">
      <c r="A15" s="34" t="s">
        <v>113</v>
      </c>
      <c r="B15" s="2" t="s">
        <v>112</v>
      </c>
      <c r="C15" s="2"/>
      <c r="D15" s="2"/>
      <c r="E15" s="2"/>
      <c r="F15" s="2"/>
      <c r="G15" s="2">
        <v>2</v>
      </c>
      <c r="H15" s="2">
        <v>3</v>
      </c>
      <c r="I15" s="2"/>
      <c r="J15" s="2"/>
      <c r="K15" s="2">
        <v>8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>
        <f t="shared" si="0"/>
        <v>13</v>
      </c>
      <c r="X15" s="30">
        <f>'Specifikace služeb'!C14</f>
        <v>45.6</v>
      </c>
      <c r="Y15" s="7">
        <f t="shared" si="1"/>
        <v>592.80000000000007</v>
      </c>
      <c r="Z15" s="31">
        <v>21</v>
      </c>
      <c r="AA15" s="20">
        <f t="shared" si="2"/>
        <v>717.28800000000001</v>
      </c>
    </row>
    <row r="16" spans="1:27" x14ac:dyDescent="0.2">
      <c r="A16" s="34" t="s">
        <v>114</v>
      </c>
      <c r="B16" s="2" t="s">
        <v>112</v>
      </c>
      <c r="C16" s="2"/>
      <c r="D16" s="2"/>
      <c r="E16" s="2"/>
      <c r="F16" s="2"/>
      <c r="G16" s="2"/>
      <c r="H16" s="2">
        <v>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>
        <f t="shared" si="0"/>
        <v>0</v>
      </c>
      <c r="X16" s="30">
        <f>'Specifikace služeb'!C15</f>
        <v>49.2</v>
      </c>
      <c r="Y16" s="7">
        <f t="shared" si="1"/>
        <v>0</v>
      </c>
      <c r="Z16" s="31">
        <v>21</v>
      </c>
      <c r="AA16" s="20">
        <f t="shared" si="2"/>
        <v>0</v>
      </c>
    </row>
    <row r="17" spans="1:27" x14ac:dyDescent="0.2">
      <c r="A17" s="34" t="s">
        <v>116</v>
      </c>
      <c r="B17" s="2" t="s">
        <v>103</v>
      </c>
      <c r="C17" s="2">
        <v>226</v>
      </c>
      <c r="D17" s="2">
        <v>175</v>
      </c>
      <c r="E17" s="2"/>
      <c r="F17" s="2">
        <v>59</v>
      </c>
      <c r="G17" s="2"/>
      <c r="H17" s="2">
        <v>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>
        <f t="shared" si="0"/>
        <v>460</v>
      </c>
      <c r="X17" s="30">
        <f>'Specifikace služeb'!C16</f>
        <v>24</v>
      </c>
      <c r="Y17" s="7">
        <f t="shared" si="1"/>
        <v>11040</v>
      </c>
      <c r="Z17" s="31">
        <v>21</v>
      </c>
      <c r="AA17" s="20">
        <f t="shared" si="2"/>
        <v>13358.4</v>
      </c>
    </row>
    <row r="18" spans="1:27" x14ac:dyDescent="0.2">
      <c r="A18" s="34" t="s">
        <v>117</v>
      </c>
      <c r="B18" s="2" t="s">
        <v>103</v>
      </c>
      <c r="C18" s="2"/>
      <c r="D18" s="2"/>
      <c r="E18" s="2">
        <v>3</v>
      </c>
      <c r="F18" s="2">
        <v>4</v>
      </c>
      <c r="G18" s="2">
        <v>12</v>
      </c>
      <c r="H18" s="2">
        <v>5</v>
      </c>
      <c r="I18" s="2">
        <v>2</v>
      </c>
      <c r="J18" s="2"/>
      <c r="K18" s="2">
        <v>28</v>
      </c>
      <c r="L18" s="2">
        <v>3</v>
      </c>
      <c r="M18" s="2">
        <v>5</v>
      </c>
      <c r="N18" s="2"/>
      <c r="O18" s="2"/>
      <c r="P18" s="2"/>
      <c r="Q18" s="2"/>
      <c r="R18" s="2"/>
      <c r="S18" s="2"/>
      <c r="T18" s="2">
        <v>52</v>
      </c>
      <c r="U18" s="2"/>
      <c r="V18" s="2"/>
      <c r="W18" s="2">
        <f t="shared" si="0"/>
        <v>114</v>
      </c>
      <c r="X18" s="30">
        <f>'Specifikace služeb'!C17</f>
        <v>26.4</v>
      </c>
      <c r="Y18" s="7">
        <f t="shared" si="1"/>
        <v>3009.6</v>
      </c>
      <c r="Z18" s="31">
        <v>21</v>
      </c>
      <c r="AA18" s="20">
        <f t="shared" si="2"/>
        <v>3641.616</v>
      </c>
    </row>
    <row r="19" spans="1:27" x14ac:dyDescent="0.2">
      <c r="A19" s="34" t="s">
        <v>118</v>
      </c>
      <c r="B19" s="2" t="s">
        <v>103</v>
      </c>
      <c r="C19" s="2"/>
      <c r="D19" s="2"/>
      <c r="E19" s="2"/>
      <c r="F19" s="2"/>
      <c r="G19" s="2"/>
      <c r="H19" s="2">
        <v>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>
        <f t="shared" si="0"/>
        <v>0</v>
      </c>
      <c r="X19" s="30">
        <f>'Specifikace služeb'!C18</f>
        <v>60</v>
      </c>
      <c r="Y19" s="7">
        <f t="shared" si="1"/>
        <v>0</v>
      </c>
      <c r="Z19" s="31">
        <v>21</v>
      </c>
      <c r="AA19" s="20">
        <f t="shared" si="2"/>
        <v>0</v>
      </c>
    </row>
    <row r="20" spans="1:27" x14ac:dyDescent="0.2">
      <c r="A20" s="47" t="s">
        <v>119</v>
      </c>
      <c r="B20" s="2" t="s">
        <v>103</v>
      </c>
      <c r="C20" s="2"/>
      <c r="D20" s="2"/>
      <c r="E20" s="2"/>
      <c r="F20" s="2"/>
      <c r="G20" s="2"/>
      <c r="H20" s="2">
        <v>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>
        <f t="shared" si="0"/>
        <v>0</v>
      </c>
      <c r="X20" s="30">
        <f>'Specifikace služeb'!C19</f>
        <v>48</v>
      </c>
      <c r="Y20" s="7">
        <f t="shared" si="1"/>
        <v>0</v>
      </c>
      <c r="Z20" s="31">
        <v>21</v>
      </c>
      <c r="AA20" s="20">
        <f t="shared" si="2"/>
        <v>0</v>
      </c>
    </row>
    <row r="21" spans="1:27" x14ac:dyDescent="0.2">
      <c r="A21" s="47" t="s">
        <v>120</v>
      </c>
      <c r="B21" s="2" t="s">
        <v>103</v>
      </c>
      <c r="C21" s="2"/>
      <c r="D21" s="2"/>
      <c r="E21" s="2"/>
      <c r="F21" s="2"/>
      <c r="G21" s="2"/>
      <c r="H21" s="2">
        <v>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>
        <f t="shared" si="0"/>
        <v>0</v>
      </c>
      <c r="X21" s="30">
        <f>'Specifikace služeb'!C20</f>
        <v>54</v>
      </c>
      <c r="Y21" s="7">
        <f t="shared" si="1"/>
        <v>0</v>
      </c>
      <c r="Z21" s="31">
        <v>21</v>
      </c>
      <c r="AA21" s="20">
        <f t="shared" si="2"/>
        <v>0</v>
      </c>
    </row>
    <row r="22" spans="1:27" x14ac:dyDescent="0.2">
      <c r="A22" s="34" t="s">
        <v>121</v>
      </c>
      <c r="B22" s="2" t="s">
        <v>103</v>
      </c>
      <c r="C22" s="2"/>
      <c r="D22" s="2">
        <v>4</v>
      </c>
      <c r="E22" s="2"/>
      <c r="F22" s="2"/>
      <c r="G22" s="2"/>
      <c r="H22" s="2">
        <v>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>
        <f t="shared" si="0"/>
        <v>4</v>
      </c>
      <c r="X22" s="30">
        <f>'Specifikace služeb'!C21</f>
        <v>60</v>
      </c>
      <c r="Y22" s="7">
        <f t="shared" si="1"/>
        <v>240</v>
      </c>
      <c r="Z22" s="31">
        <v>21</v>
      </c>
      <c r="AA22" s="20">
        <f t="shared" si="2"/>
        <v>290.39999999999998</v>
      </c>
    </row>
    <row r="23" spans="1:27" x14ac:dyDescent="0.2">
      <c r="A23" s="34" t="s">
        <v>122</v>
      </c>
      <c r="B23" s="2" t="s">
        <v>103</v>
      </c>
      <c r="C23" s="2">
        <v>1</v>
      </c>
      <c r="D23" s="2"/>
      <c r="E23" s="2"/>
      <c r="F23" s="2"/>
      <c r="G23" s="2"/>
      <c r="H23" s="2">
        <v>0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>
        <f t="shared" si="0"/>
        <v>1</v>
      </c>
      <c r="X23" s="30">
        <f>'Specifikace služeb'!C22</f>
        <v>56.4</v>
      </c>
      <c r="Y23" s="7">
        <f t="shared" si="1"/>
        <v>56.4</v>
      </c>
      <c r="Z23" s="31">
        <v>21</v>
      </c>
      <c r="AA23" s="20">
        <f t="shared" si="2"/>
        <v>68.244</v>
      </c>
    </row>
    <row r="24" spans="1:27" x14ac:dyDescent="0.2">
      <c r="A24" s="34" t="s">
        <v>123</v>
      </c>
      <c r="B24" s="2" t="s">
        <v>103</v>
      </c>
      <c r="C24" s="2">
        <v>8</v>
      </c>
      <c r="D24" s="2">
        <v>4</v>
      </c>
      <c r="E24" s="2"/>
      <c r="F24" s="2">
        <v>2</v>
      </c>
      <c r="G24" s="2"/>
      <c r="H24" s="2">
        <v>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>
        <f t="shared" si="0"/>
        <v>14</v>
      </c>
      <c r="X24" s="30">
        <f>'Specifikace služeb'!C23</f>
        <v>48</v>
      </c>
      <c r="Y24" s="7">
        <f t="shared" si="1"/>
        <v>672</v>
      </c>
      <c r="Z24" s="31">
        <v>21</v>
      </c>
      <c r="AA24" s="20">
        <f t="shared" si="2"/>
        <v>813.12</v>
      </c>
    </row>
    <row r="25" spans="1:27" x14ac:dyDescent="0.2">
      <c r="A25" s="34" t="s">
        <v>120</v>
      </c>
      <c r="B25" s="2" t="s">
        <v>103</v>
      </c>
      <c r="C25" s="2"/>
      <c r="D25" s="2"/>
      <c r="E25" s="2"/>
      <c r="F25" s="2"/>
      <c r="G25" s="2"/>
      <c r="H25" s="2">
        <v>0</v>
      </c>
      <c r="I25" s="2"/>
      <c r="J25" s="2"/>
      <c r="K25" s="2"/>
      <c r="L25" s="2"/>
      <c r="M25" s="2">
        <v>1</v>
      </c>
      <c r="N25" s="2"/>
      <c r="O25" s="2"/>
      <c r="P25" s="2"/>
      <c r="Q25" s="2"/>
      <c r="R25" s="2"/>
      <c r="S25" s="2"/>
      <c r="T25" s="2"/>
      <c r="U25" s="2"/>
      <c r="V25" s="2"/>
      <c r="W25" s="2">
        <f t="shared" si="0"/>
        <v>1</v>
      </c>
      <c r="X25" s="30">
        <f>'Specifikace služeb'!C24</f>
        <v>52.8</v>
      </c>
      <c r="Y25" s="7">
        <f t="shared" si="1"/>
        <v>52.8</v>
      </c>
      <c r="Z25" s="31">
        <v>21</v>
      </c>
      <c r="AA25" s="20">
        <f t="shared" si="2"/>
        <v>63.887999999999991</v>
      </c>
    </row>
    <row r="26" spans="1:27" x14ac:dyDescent="0.2">
      <c r="A26" s="47" t="s">
        <v>124</v>
      </c>
      <c r="B26" s="2" t="s">
        <v>103</v>
      </c>
      <c r="C26" s="2"/>
      <c r="D26" s="2"/>
      <c r="E26" s="2"/>
      <c r="F26" s="2"/>
      <c r="G26" s="2"/>
      <c r="H26" s="2">
        <v>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>
        <f t="shared" si="0"/>
        <v>0</v>
      </c>
      <c r="X26" s="30">
        <f>'Specifikace služeb'!C25</f>
        <v>56.4</v>
      </c>
      <c r="Y26" s="7">
        <f t="shared" si="1"/>
        <v>0</v>
      </c>
      <c r="Z26" s="31">
        <v>21</v>
      </c>
      <c r="AA26" s="20">
        <f t="shared" si="2"/>
        <v>0</v>
      </c>
    </row>
    <row r="27" spans="1:27" x14ac:dyDescent="0.2">
      <c r="A27" s="47" t="s">
        <v>120</v>
      </c>
      <c r="B27" s="2" t="s">
        <v>103</v>
      </c>
      <c r="C27" s="2"/>
      <c r="D27" s="2"/>
      <c r="E27" s="2"/>
      <c r="F27" s="2"/>
      <c r="G27" s="2"/>
      <c r="H27" s="2">
        <v>0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>
        <f t="shared" si="0"/>
        <v>0</v>
      </c>
      <c r="X27" s="30">
        <f>'Specifikace služeb'!C26</f>
        <v>60</v>
      </c>
      <c r="Y27" s="7">
        <f t="shared" si="1"/>
        <v>0</v>
      </c>
      <c r="Z27" s="31">
        <v>21</v>
      </c>
      <c r="AA27" s="20">
        <f t="shared" si="2"/>
        <v>0</v>
      </c>
    </row>
    <row r="28" spans="1:27" x14ac:dyDescent="0.2">
      <c r="A28" s="47" t="s">
        <v>125</v>
      </c>
      <c r="B28" s="2" t="s">
        <v>103</v>
      </c>
      <c r="C28" s="2"/>
      <c r="D28" s="2"/>
      <c r="E28" s="2"/>
      <c r="F28" s="2"/>
      <c r="G28" s="2"/>
      <c r="H28" s="2"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>
        <f t="shared" si="0"/>
        <v>0</v>
      </c>
      <c r="X28" s="30">
        <f>'Specifikace služeb'!C27</f>
        <v>50.4</v>
      </c>
      <c r="Y28" s="7">
        <f t="shared" si="1"/>
        <v>0</v>
      </c>
      <c r="Z28" s="31">
        <v>21</v>
      </c>
      <c r="AA28" s="20">
        <f t="shared" si="2"/>
        <v>0</v>
      </c>
    </row>
    <row r="29" spans="1:27" x14ac:dyDescent="0.2">
      <c r="A29" s="34" t="s">
        <v>126</v>
      </c>
      <c r="B29" s="2" t="s">
        <v>127</v>
      </c>
      <c r="C29" s="2"/>
      <c r="D29" s="2"/>
      <c r="E29" s="2"/>
      <c r="F29" s="2"/>
      <c r="G29" s="2"/>
      <c r="H29" s="2">
        <v>0</v>
      </c>
      <c r="I29" s="2"/>
      <c r="J29" s="2"/>
      <c r="K29" s="2">
        <v>13</v>
      </c>
      <c r="L29" s="2"/>
      <c r="M29" s="2"/>
      <c r="N29" s="2">
        <v>13</v>
      </c>
      <c r="O29" s="2">
        <v>2</v>
      </c>
      <c r="P29" s="2">
        <v>4</v>
      </c>
      <c r="Q29" s="2">
        <v>6</v>
      </c>
      <c r="R29" s="2">
        <v>3</v>
      </c>
      <c r="S29" s="2">
        <v>15</v>
      </c>
      <c r="T29" s="2"/>
      <c r="U29" s="2"/>
      <c r="V29" s="2"/>
      <c r="W29" s="2">
        <f t="shared" si="0"/>
        <v>56</v>
      </c>
      <c r="X29" s="30">
        <f>'Specifikace služeb'!C28</f>
        <v>72</v>
      </c>
      <c r="Y29" s="7">
        <f t="shared" si="1"/>
        <v>4032</v>
      </c>
      <c r="Z29" s="31">
        <v>21</v>
      </c>
      <c r="AA29" s="20">
        <f t="shared" si="2"/>
        <v>4878.72</v>
      </c>
    </row>
    <row r="30" spans="1:27" ht="25.5" x14ac:dyDescent="0.2">
      <c r="A30" s="68" t="s">
        <v>128</v>
      </c>
      <c r="B30" s="2" t="s">
        <v>129</v>
      </c>
      <c r="C30" s="2"/>
      <c r="D30" s="2">
        <v>12</v>
      </c>
      <c r="E30" s="2"/>
      <c r="F30" s="2">
        <v>3</v>
      </c>
      <c r="G30" s="2">
        <v>3</v>
      </c>
      <c r="H30" s="2">
        <v>3</v>
      </c>
      <c r="I30" s="2">
        <v>3</v>
      </c>
      <c r="J30" s="2"/>
      <c r="K30" s="2">
        <v>3</v>
      </c>
      <c r="L30" s="2">
        <v>3</v>
      </c>
      <c r="M30" s="2">
        <v>3</v>
      </c>
      <c r="N30" s="2"/>
      <c r="O30" s="2"/>
      <c r="P30" s="2"/>
      <c r="Q30" s="2"/>
      <c r="S30" s="2"/>
      <c r="T30" s="2"/>
      <c r="U30" s="2"/>
      <c r="V30" s="2"/>
      <c r="W30" s="2">
        <f t="shared" si="0"/>
        <v>33</v>
      </c>
      <c r="X30" s="30">
        <f>'Specifikace služeb'!C29</f>
        <v>15.6</v>
      </c>
      <c r="Y30" s="7">
        <f t="shared" si="1"/>
        <v>514.79999999999995</v>
      </c>
      <c r="Z30" s="31">
        <v>21</v>
      </c>
      <c r="AA30" s="20">
        <f t="shared" si="2"/>
        <v>622.9079999999999</v>
      </c>
    </row>
    <row r="31" spans="1:27" x14ac:dyDescent="0.2">
      <c r="A31" s="34" t="s">
        <v>130</v>
      </c>
      <c r="B31" s="2" t="s">
        <v>129</v>
      </c>
      <c r="C31" s="2"/>
      <c r="D31" s="2"/>
      <c r="E31" s="2">
        <v>3</v>
      </c>
      <c r="F31" s="2">
        <v>6</v>
      </c>
      <c r="G31" s="2">
        <v>3</v>
      </c>
      <c r="H31" s="2">
        <v>3</v>
      </c>
      <c r="I31" s="2">
        <v>1</v>
      </c>
      <c r="J31" s="2"/>
      <c r="K31" s="2"/>
      <c r="L31" s="2">
        <v>3</v>
      </c>
      <c r="M31" s="2">
        <v>3</v>
      </c>
      <c r="N31" s="2"/>
      <c r="O31" s="2"/>
      <c r="P31" s="2"/>
      <c r="Q31" s="2"/>
      <c r="R31" s="2"/>
      <c r="S31" s="2"/>
      <c r="T31" s="2"/>
      <c r="U31" s="2"/>
      <c r="V31" s="2"/>
      <c r="W31" s="2">
        <f t="shared" si="0"/>
        <v>22</v>
      </c>
      <c r="X31" s="30">
        <f>'Specifikace služeb'!C30</f>
        <v>24</v>
      </c>
      <c r="Y31" s="7">
        <f t="shared" si="1"/>
        <v>528</v>
      </c>
      <c r="Z31" s="31">
        <v>21</v>
      </c>
      <c r="AA31" s="20">
        <f t="shared" si="2"/>
        <v>638.88</v>
      </c>
    </row>
    <row r="32" spans="1:27" x14ac:dyDescent="0.2">
      <c r="A32" s="47" t="s">
        <v>131</v>
      </c>
      <c r="B32" s="2" t="s">
        <v>129</v>
      </c>
      <c r="C32" s="2">
        <v>12</v>
      </c>
      <c r="D32" s="2">
        <v>15</v>
      </c>
      <c r="E32" s="2">
        <v>3</v>
      </c>
      <c r="F32" s="2">
        <v>16</v>
      </c>
      <c r="G32" s="2">
        <v>3</v>
      </c>
      <c r="H32" s="2">
        <v>0</v>
      </c>
      <c r="I32" s="2">
        <v>10</v>
      </c>
      <c r="J32" s="2"/>
      <c r="K32" s="2"/>
      <c r="L32" s="2"/>
      <c r="M32" s="2">
        <v>3</v>
      </c>
      <c r="N32" s="2"/>
      <c r="O32" s="2"/>
      <c r="P32" s="2"/>
      <c r="Q32" s="2"/>
      <c r="R32" s="2"/>
      <c r="S32" s="2"/>
      <c r="T32" s="2"/>
      <c r="U32" s="2"/>
      <c r="V32" s="2"/>
      <c r="W32" s="2">
        <f t="shared" si="0"/>
        <v>62</v>
      </c>
      <c r="X32" s="30">
        <f>'Specifikace služeb'!C31</f>
        <v>15.6</v>
      </c>
      <c r="Y32" s="7">
        <f t="shared" si="1"/>
        <v>967.19999999999993</v>
      </c>
      <c r="Z32" s="31">
        <v>21</v>
      </c>
      <c r="AA32" s="20">
        <f t="shared" si="2"/>
        <v>1170.3119999999999</v>
      </c>
    </row>
    <row r="33" spans="1:27" x14ac:dyDescent="0.2">
      <c r="A33" s="47" t="s">
        <v>192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x14ac:dyDescent="0.2">
      <c r="A34" s="34" t="s">
        <v>133</v>
      </c>
      <c r="B34" s="2" t="s">
        <v>129</v>
      </c>
      <c r="C34" s="2"/>
      <c r="D34" s="2">
        <v>88</v>
      </c>
      <c r="E34" s="2">
        <v>5</v>
      </c>
      <c r="F34" s="2"/>
      <c r="G34" s="2">
        <v>5</v>
      </c>
      <c r="H34" s="2">
        <v>7</v>
      </c>
      <c r="I34" s="2">
        <v>6</v>
      </c>
      <c r="J34" s="2">
        <v>72</v>
      </c>
      <c r="K34" s="2">
        <v>12</v>
      </c>
      <c r="L34" s="2">
        <v>10</v>
      </c>
      <c r="M34" s="2">
        <v>26</v>
      </c>
      <c r="N34" s="2"/>
      <c r="O34" s="2"/>
      <c r="P34" s="2"/>
      <c r="Q34" s="2"/>
      <c r="R34" s="2"/>
      <c r="S34" s="2"/>
      <c r="T34" s="2"/>
      <c r="U34" s="2"/>
      <c r="V34" s="2"/>
      <c r="W34" s="2">
        <f t="shared" si="0"/>
        <v>231</v>
      </c>
      <c r="X34" s="30">
        <f>'Specifikace služeb'!C33</f>
        <v>12</v>
      </c>
      <c r="Y34" s="7">
        <f t="shared" si="1"/>
        <v>2772</v>
      </c>
      <c r="Z34" s="31">
        <v>21</v>
      </c>
      <c r="AA34" s="20">
        <f t="shared" si="2"/>
        <v>3354.12</v>
      </c>
    </row>
    <row r="35" spans="1:27" x14ac:dyDescent="0.2">
      <c r="A35" s="34" t="s">
        <v>134</v>
      </c>
      <c r="B35" s="2" t="s">
        <v>129</v>
      </c>
      <c r="C35" s="2">
        <v>88</v>
      </c>
      <c r="D35" s="2">
        <v>10</v>
      </c>
      <c r="E35" s="2"/>
      <c r="F35" s="2">
        <v>34</v>
      </c>
      <c r="G35" s="2">
        <v>2</v>
      </c>
      <c r="H35" s="2">
        <v>0</v>
      </c>
      <c r="I35" s="2"/>
      <c r="J35" s="2">
        <v>6</v>
      </c>
      <c r="K35" s="2">
        <v>6</v>
      </c>
      <c r="L35" s="2"/>
      <c r="M35" s="2"/>
      <c r="N35" s="2"/>
      <c r="O35" s="2"/>
      <c r="P35" s="2"/>
      <c r="Q35" s="2"/>
      <c r="R35" s="2"/>
      <c r="S35" s="2"/>
      <c r="T35" s="2">
        <v>6</v>
      </c>
      <c r="U35" s="2"/>
      <c r="V35" s="2"/>
      <c r="W35" s="2">
        <f t="shared" si="0"/>
        <v>152</v>
      </c>
      <c r="X35" s="30">
        <f>'Specifikace služeb'!C34</f>
        <v>14.4</v>
      </c>
      <c r="Y35" s="7">
        <f t="shared" si="1"/>
        <v>2188.8000000000002</v>
      </c>
      <c r="Z35" s="31">
        <v>21</v>
      </c>
      <c r="AA35" s="20">
        <f t="shared" si="2"/>
        <v>2648.4480000000003</v>
      </c>
    </row>
    <row r="36" spans="1:27" x14ac:dyDescent="0.2">
      <c r="A36" s="34" t="s">
        <v>135</v>
      </c>
      <c r="B36" s="2" t="s">
        <v>129</v>
      </c>
      <c r="C36" s="2"/>
      <c r="D36" s="2"/>
      <c r="E36" s="2"/>
      <c r="F36" s="2"/>
      <c r="G36" s="2"/>
      <c r="H36" s="2">
        <v>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>
        <f t="shared" si="0"/>
        <v>0</v>
      </c>
      <c r="X36" s="30">
        <f>'Specifikace služeb'!C35</f>
        <v>18</v>
      </c>
      <c r="Y36" s="7">
        <f t="shared" si="1"/>
        <v>0</v>
      </c>
      <c r="Z36" s="31">
        <v>21</v>
      </c>
      <c r="AA36" s="20">
        <f t="shared" si="2"/>
        <v>0</v>
      </c>
    </row>
    <row r="37" spans="1:27" x14ac:dyDescent="0.2">
      <c r="A37" s="34" t="s">
        <v>136</v>
      </c>
      <c r="B37" s="2" t="s">
        <v>129</v>
      </c>
      <c r="C37" s="2"/>
      <c r="D37" s="2">
        <v>30</v>
      </c>
      <c r="E37" s="2"/>
      <c r="F37" s="2"/>
      <c r="G37" s="2"/>
      <c r="H37" s="2">
        <v>0</v>
      </c>
      <c r="I37" s="2"/>
      <c r="J37" s="2"/>
      <c r="K37" s="2"/>
      <c r="L37" s="2"/>
      <c r="M37" s="2">
        <v>3</v>
      </c>
      <c r="N37" s="2"/>
      <c r="O37" s="2"/>
      <c r="P37" s="2"/>
      <c r="Q37" s="2"/>
      <c r="R37" s="2"/>
      <c r="S37" s="2"/>
      <c r="T37" s="2"/>
      <c r="U37" s="2"/>
      <c r="V37" s="2"/>
      <c r="W37" s="2">
        <f t="shared" si="0"/>
        <v>33</v>
      </c>
      <c r="X37" s="30">
        <f>'Specifikace služeb'!C36</f>
        <v>14.4</v>
      </c>
      <c r="Y37" s="7">
        <f t="shared" si="1"/>
        <v>475.2</v>
      </c>
      <c r="Z37" s="31">
        <v>21</v>
      </c>
      <c r="AA37" s="20">
        <f t="shared" si="2"/>
        <v>574.99199999999996</v>
      </c>
    </row>
    <row r="38" spans="1:27" x14ac:dyDescent="0.2">
      <c r="A38" s="34" t="s">
        <v>137</v>
      </c>
      <c r="B38" s="2" t="s">
        <v>129</v>
      </c>
      <c r="C38" s="2">
        <v>353</v>
      </c>
      <c r="D38" s="2">
        <v>328</v>
      </c>
      <c r="E38" s="2"/>
      <c r="F38" s="2">
        <v>139</v>
      </c>
      <c r="G38" s="2">
        <v>12</v>
      </c>
      <c r="H38" s="2">
        <v>8</v>
      </c>
      <c r="I38" s="2">
        <v>3</v>
      </c>
      <c r="J38" s="2"/>
      <c r="K38" s="2">
        <v>35</v>
      </c>
      <c r="L38" s="2">
        <v>16</v>
      </c>
      <c r="M38" s="2">
        <v>35</v>
      </c>
      <c r="N38" s="2"/>
      <c r="O38" s="2"/>
      <c r="P38" s="2"/>
      <c r="Q38" s="2"/>
      <c r="R38" s="2"/>
      <c r="S38" s="2"/>
      <c r="T38" s="2">
        <v>52</v>
      </c>
      <c r="U38" s="2"/>
      <c r="V38" s="2"/>
      <c r="W38" s="2">
        <f t="shared" si="0"/>
        <v>981</v>
      </c>
      <c r="X38" s="30">
        <f>'Specifikace služeb'!C37</f>
        <v>13.2</v>
      </c>
      <c r="Y38" s="7">
        <f t="shared" si="1"/>
        <v>12949.199999999999</v>
      </c>
      <c r="Z38" s="31">
        <v>21</v>
      </c>
      <c r="AA38" s="20">
        <f t="shared" si="2"/>
        <v>15668.531999999999</v>
      </c>
    </row>
    <row r="39" spans="1:27" x14ac:dyDescent="0.2">
      <c r="A39" s="34" t="s">
        <v>138</v>
      </c>
      <c r="B39" s="2" t="s">
        <v>129</v>
      </c>
      <c r="C39" s="2"/>
      <c r="D39" s="2"/>
      <c r="E39" s="2">
        <v>1</v>
      </c>
      <c r="F39" s="2"/>
      <c r="G39" s="2"/>
      <c r="H39" s="2">
        <v>2</v>
      </c>
      <c r="I39" s="2"/>
      <c r="J39" s="2"/>
      <c r="K39" s="2"/>
      <c r="L39" s="2">
        <v>1</v>
      </c>
      <c r="M39" s="2">
        <v>3</v>
      </c>
      <c r="N39" s="2">
        <v>14</v>
      </c>
      <c r="O39" s="2">
        <v>3</v>
      </c>
      <c r="P39" s="2">
        <v>11</v>
      </c>
      <c r="Q39" s="2">
        <v>6</v>
      </c>
      <c r="R39" s="2">
        <v>6</v>
      </c>
      <c r="S39" s="2">
        <v>14</v>
      </c>
      <c r="T39" s="2"/>
      <c r="U39" s="2"/>
      <c r="V39" s="2"/>
      <c r="W39" s="2">
        <f t="shared" si="0"/>
        <v>61</v>
      </c>
      <c r="X39" s="30">
        <f>'Specifikace služeb'!C38</f>
        <v>120</v>
      </c>
      <c r="Y39" s="7">
        <f t="shared" si="1"/>
        <v>7320</v>
      </c>
      <c r="Z39" s="31">
        <v>21</v>
      </c>
      <c r="AA39" s="20">
        <f t="shared" si="2"/>
        <v>8857.2000000000007</v>
      </c>
    </row>
    <row r="40" spans="1:27" x14ac:dyDescent="0.2">
      <c r="A40" s="34" t="s">
        <v>139</v>
      </c>
      <c r="B40" s="2" t="s">
        <v>129</v>
      </c>
      <c r="C40" s="2">
        <v>20</v>
      </c>
      <c r="D40" s="2">
        <v>60</v>
      </c>
      <c r="E40" s="2">
        <v>3</v>
      </c>
      <c r="F40" s="2">
        <v>10</v>
      </c>
      <c r="G40" s="2">
        <v>3</v>
      </c>
      <c r="H40" s="2">
        <v>0</v>
      </c>
      <c r="I40" s="2">
        <v>3</v>
      </c>
      <c r="J40" s="2">
        <v>30</v>
      </c>
      <c r="K40" s="2">
        <v>13</v>
      </c>
      <c r="L40" s="2">
        <v>4</v>
      </c>
      <c r="M40" s="2">
        <v>3</v>
      </c>
      <c r="N40" s="2">
        <v>12</v>
      </c>
      <c r="O40" s="2">
        <v>6</v>
      </c>
      <c r="P40" s="2">
        <v>10</v>
      </c>
      <c r="Q40" s="2">
        <v>6</v>
      </c>
      <c r="R40" s="2">
        <v>5</v>
      </c>
      <c r="S40" s="2">
        <v>10</v>
      </c>
      <c r="T40" s="2">
        <v>2</v>
      </c>
      <c r="U40" s="2"/>
      <c r="V40" s="2"/>
      <c r="W40" s="2">
        <f t="shared" si="0"/>
        <v>200</v>
      </c>
      <c r="X40" s="30">
        <f>'Specifikace služeb'!C39</f>
        <v>24</v>
      </c>
      <c r="Y40" s="7">
        <f t="shared" si="1"/>
        <v>4800</v>
      </c>
      <c r="Z40" s="31">
        <v>21</v>
      </c>
      <c r="AA40" s="20">
        <f t="shared" si="2"/>
        <v>5808</v>
      </c>
    </row>
    <row r="41" spans="1:27" x14ac:dyDescent="0.2">
      <c r="A41" s="34" t="s">
        <v>140</v>
      </c>
      <c r="B41" s="2" t="s">
        <v>129</v>
      </c>
      <c r="C41" s="2"/>
      <c r="D41" s="2">
        <v>12</v>
      </c>
      <c r="E41" s="2">
        <v>3</v>
      </c>
      <c r="F41" s="2">
        <v>6</v>
      </c>
      <c r="G41" s="2"/>
      <c r="H41" s="2">
        <v>0</v>
      </c>
      <c r="I41" s="2">
        <v>6</v>
      </c>
      <c r="J41" s="2"/>
      <c r="K41" s="2">
        <v>1</v>
      </c>
      <c r="L41" s="2">
        <v>2</v>
      </c>
      <c r="M41" s="2">
        <v>15</v>
      </c>
      <c r="N41" s="2"/>
      <c r="O41" s="2"/>
      <c r="P41" s="2"/>
      <c r="Q41" s="2"/>
      <c r="R41" s="2"/>
      <c r="S41" s="2"/>
      <c r="T41" s="2"/>
      <c r="U41" s="2"/>
      <c r="V41" s="2"/>
      <c r="W41" s="2">
        <f t="shared" si="0"/>
        <v>45</v>
      </c>
      <c r="X41" s="30">
        <f>'Specifikace služeb'!C40</f>
        <v>36</v>
      </c>
      <c r="Y41" s="7">
        <f t="shared" si="1"/>
        <v>1620</v>
      </c>
      <c r="Z41" s="31">
        <v>21</v>
      </c>
      <c r="AA41" s="20">
        <f t="shared" si="2"/>
        <v>1960.2</v>
      </c>
    </row>
    <row r="42" spans="1:27" x14ac:dyDescent="0.2">
      <c r="A42" s="34" t="s">
        <v>141</v>
      </c>
      <c r="B42" s="2" t="s">
        <v>129</v>
      </c>
      <c r="C42" s="2"/>
      <c r="D42" s="2"/>
      <c r="E42" s="2"/>
      <c r="F42" s="2"/>
      <c r="G42" s="2"/>
      <c r="H42" s="2">
        <v>0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>
        <f t="shared" si="0"/>
        <v>0</v>
      </c>
      <c r="X42" s="30">
        <f>'Specifikace služeb'!C41</f>
        <v>48</v>
      </c>
      <c r="Y42" s="7">
        <f t="shared" si="1"/>
        <v>0</v>
      </c>
      <c r="Z42" s="31">
        <v>21</v>
      </c>
      <c r="AA42" s="20">
        <f t="shared" si="2"/>
        <v>0</v>
      </c>
    </row>
    <row r="43" spans="1:27" x14ac:dyDescent="0.2">
      <c r="A43" s="34" t="s">
        <v>142</v>
      </c>
      <c r="B43" s="2" t="s">
        <v>129</v>
      </c>
      <c r="C43" s="2">
        <v>12</v>
      </c>
      <c r="D43" s="2">
        <v>30</v>
      </c>
      <c r="E43" s="2">
        <v>10</v>
      </c>
      <c r="F43" s="2">
        <v>6</v>
      </c>
      <c r="G43" s="2">
        <v>5</v>
      </c>
      <c r="H43" s="2">
        <v>3</v>
      </c>
      <c r="I43" s="2">
        <v>3</v>
      </c>
      <c r="J43" s="2">
        <v>48</v>
      </c>
      <c r="K43" s="2">
        <v>34</v>
      </c>
      <c r="L43" s="2">
        <v>6</v>
      </c>
      <c r="M43" s="2">
        <v>20</v>
      </c>
      <c r="N43" s="2"/>
      <c r="O43" s="2"/>
      <c r="P43" s="2"/>
      <c r="Q43" s="2"/>
      <c r="R43" s="2"/>
      <c r="S43" s="2"/>
      <c r="T43" s="2">
        <v>5</v>
      </c>
      <c r="U43" s="2"/>
      <c r="V43" s="2"/>
      <c r="W43" s="2">
        <f t="shared" si="0"/>
        <v>182</v>
      </c>
      <c r="X43" s="30">
        <f>'Specifikace služeb'!C42</f>
        <v>7.2</v>
      </c>
      <c r="Y43" s="7">
        <f t="shared" si="1"/>
        <v>1310.4000000000001</v>
      </c>
      <c r="Z43" s="31">
        <v>21</v>
      </c>
      <c r="AA43" s="20">
        <f t="shared" si="2"/>
        <v>1585.5840000000003</v>
      </c>
    </row>
    <row r="44" spans="1:27" ht="25.5" x14ac:dyDescent="0.2">
      <c r="A44" s="68" t="s">
        <v>143</v>
      </c>
      <c r="B44" s="2" t="s">
        <v>103</v>
      </c>
      <c r="C44" s="2">
        <v>5</v>
      </c>
      <c r="D44" s="2">
        <v>8</v>
      </c>
      <c r="E44" s="2"/>
      <c r="F44" s="2">
        <v>10</v>
      </c>
      <c r="G44" s="2">
        <v>1</v>
      </c>
      <c r="H44" s="2">
        <v>2</v>
      </c>
      <c r="I44" s="2">
        <v>1</v>
      </c>
      <c r="J44" s="2">
        <v>12</v>
      </c>
      <c r="K44" s="2">
        <v>10</v>
      </c>
      <c r="L44" s="2">
        <v>2</v>
      </c>
      <c r="M44" s="2">
        <v>1</v>
      </c>
      <c r="N44" s="2"/>
      <c r="O44" s="2"/>
      <c r="P44" s="2"/>
      <c r="Q44" s="2"/>
      <c r="R44" s="2"/>
      <c r="S44" s="2"/>
      <c r="T44" s="2"/>
      <c r="U44" s="2"/>
      <c r="V44" s="2"/>
      <c r="W44" s="2">
        <f>SUM(C44:U44)</f>
        <v>52</v>
      </c>
      <c r="X44" s="30">
        <f>'Specifikace služeb'!C43</f>
        <v>36</v>
      </c>
      <c r="Y44" s="7">
        <f t="shared" si="1"/>
        <v>1872</v>
      </c>
      <c r="Z44" s="31">
        <v>21</v>
      </c>
      <c r="AA44" s="20">
        <f t="shared" si="2"/>
        <v>2265.12</v>
      </c>
    </row>
    <row r="45" spans="1:27" x14ac:dyDescent="0.2">
      <c r="A45" s="34" t="s">
        <v>144</v>
      </c>
      <c r="B45" s="2" t="s">
        <v>103</v>
      </c>
      <c r="C45" s="2">
        <v>5</v>
      </c>
      <c r="D45" s="2">
        <v>3</v>
      </c>
      <c r="E45" s="2"/>
      <c r="F45" s="2">
        <v>6</v>
      </c>
      <c r="G45" s="2">
        <v>4</v>
      </c>
      <c r="H45" s="2">
        <v>0</v>
      </c>
      <c r="I45" s="2"/>
      <c r="J45" s="2"/>
      <c r="K45" s="2"/>
      <c r="L45" s="2"/>
      <c r="M45" s="2">
        <v>2</v>
      </c>
      <c r="N45" s="2">
        <v>3</v>
      </c>
      <c r="O45" s="2">
        <v>1</v>
      </c>
      <c r="P45" s="2"/>
      <c r="Q45" s="2"/>
      <c r="R45" s="2"/>
      <c r="S45" s="2">
        <v>3</v>
      </c>
      <c r="T45" s="2"/>
      <c r="U45" s="2"/>
      <c r="V45" s="2"/>
      <c r="W45" s="2">
        <f t="shared" si="0"/>
        <v>27</v>
      </c>
      <c r="X45" s="30">
        <f>'Specifikace služeb'!C44</f>
        <v>30</v>
      </c>
      <c r="Y45" s="7">
        <f t="shared" si="1"/>
        <v>810</v>
      </c>
      <c r="Z45" s="31">
        <v>21</v>
      </c>
      <c r="AA45" s="20">
        <f t="shared" si="2"/>
        <v>980.1</v>
      </c>
    </row>
    <row r="46" spans="1:27" x14ac:dyDescent="0.2">
      <c r="A46" s="34" t="s">
        <v>145</v>
      </c>
      <c r="B46" s="2" t="s">
        <v>103</v>
      </c>
      <c r="C46" s="2"/>
      <c r="D46" s="2">
        <v>4</v>
      </c>
      <c r="E46" s="2"/>
      <c r="F46" s="2">
        <v>1</v>
      </c>
      <c r="G46" s="2"/>
      <c r="H46" s="2">
        <v>0</v>
      </c>
      <c r="I46" s="2"/>
      <c r="J46" s="2"/>
      <c r="K46" s="2"/>
      <c r="L46" s="2"/>
      <c r="M46" s="2">
        <v>1</v>
      </c>
      <c r="N46" s="2"/>
      <c r="O46" s="2"/>
      <c r="P46" s="2"/>
      <c r="Q46" s="2">
        <v>1</v>
      </c>
      <c r="R46" s="2"/>
      <c r="S46" s="2"/>
      <c r="T46" s="2"/>
      <c r="U46" s="2"/>
      <c r="V46" s="2"/>
      <c r="W46" s="2">
        <f t="shared" si="0"/>
        <v>7</v>
      </c>
      <c r="X46" s="30">
        <f>'Specifikace služeb'!C45</f>
        <v>36</v>
      </c>
      <c r="Y46" s="7">
        <f t="shared" si="1"/>
        <v>252</v>
      </c>
      <c r="Z46" s="31">
        <v>21</v>
      </c>
      <c r="AA46" s="20">
        <f t="shared" si="2"/>
        <v>304.92</v>
      </c>
    </row>
    <row r="47" spans="1:27" x14ac:dyDescent="0.2">
      <c r="A47" s="34" t="s">
        <v>146</v>
      </c>
      <c r="B47" s="2" t="s">
        <v>103</v>
      </c>
      <c r="C47" s="2">
        <v>4</v>
      </c>
      <c r="D47" s="2">
        <v>5</v>
      </c>
      <c r="E47" s="2"/>
      <c r="F47" s="2">
        <v>1</v>
      </c>
      <c r="G47" s="2">
        <v>1</v>
      </c>
      <c r="H47" s="2">
        <v>1</v>
      </c>
      <c r="I47" s="2">
        <v>2</v>
      </c>
      <c r="J47" s="2">
        <v>15</v>
      </c>
      <c r="K47" s="2">
        <v>3</v>
      </c>
      <c r="L47" s="2">
        <v>2</v>
      </c>
      <c r="M47" s="2">
        <v>4</v>
      </c>
      <c r="N47" s="2">
        <v>2</v>
      </c>
      <c r="O47" s="2">
        <v>1</v>
      </c>
      <c r="P47" s="2">
        <v>1</v>
      </c>
      <c r="Q47" s="2"/>
      <c r="R47" s="2"/>
      <c r="S47" s="2">
        <v>2</v>
      </c>
      <c r="T47" s="2">
        <v>2</v>
      </c>
      <c r="U47" s="2"/>
      <c r="V47" s="2"/>
      <c r="W47" s="2">
        <f t="shared" si="0"/>
        <v>46</v>
      </c>
      <c r="X47" s="30">
        <f>'Specifikace služeb'!C46</f>
        <v>48</v>
      </c>
      <c r="Y47" s="7">
        <f t="shared" si="1"/>
        <v>2208</v>
      </c>
      <c r="Z47" s="31">
        <v>21</v>
      </c>
      <c r="AA47" s="20">
        <f t="shared" si="2"/>
        <v>2671.68</v>
      </c>
    </row>
    <row r="48" spans="1:27" x14ac:dyDescent="0.2">
      <c r="A48" s="34" t="s">
        <v>147</v>
      </c>
      <c r="B48" s="2" t="s">
        <v>103</v>
      </c>
      <c r="C48" s="2"/>
      <c r="D48" s="2"/>
      <c r="E48" s="2"/>
      <c r="F48" s="2"/>
      <c r="G48" s="2"/>
      <c r="H48" s="2">
        <v>0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>
        <f t="shared" si="0"/>
        <v>0</v>
      </c>
      <c r="X48" s="30">
        <f>'Specifikace služeb'!C47</f>
        <v>66</v>
      </c>
      <c r="Y48" s="7">
        <f t="shared" si="1"/>
        <v>0</v>
      </c>
      <c r="Z48" s="31">
        <v>21</v>
      </c>
      <c r="AA48" s="20">
        <f t="shared" si="2"/>
        <v>0</v>
      </c>
    </row>
    <row r="49" spans="1:27" x14ac:dyDescent="0.2">
      <c r="A49" s="34" t="s">
        <v>148</v>
      </c>
      <c r="B49" s="2" t="s">
        <v>103</v>
      </c>
      <c r="C49" s="2"/>
      <c r="D49" s="2"/>
      <c r="E49" s="2">
        <v>1</v>
      </c>
      <c r="F49" s="2"/>
      <c r="G49" s="2"/>
      <c r="H49" s="2">
        <v>0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>
        <f t="shared" si="0"/>
        <v>1</v>
      </c>
      <c r="X49" s="30">
        <f>'Specifikace služeb'!C48</f>
        <v>54</v>
      </c>
      <c r="Y49" s="7">
        <f t="shared" si="1"/>
        <v>54</v>
      </c>
      <c r="Z49" s="31">
        <v>21</v>
      </c>
      <c r="AA49" s="20">
        <f t="shared" si="2"/>
        <v>65.34</v>
      </c>
    </row>
    <row r="50" spans="1:27" x14ac:dyDescent="0.2">
      <c r="A50" s="19" t="s">
        <v>149</v>
      </c>
      <c r="B50" s="2" t="s">
        <v>103</v>
      </c>
      <c r="C50" s="2"/>
      <c r="D50" s="2"/>
      <c r="E50" s="2"/>
      <c r="F50" s="2"/>
      <c r="G50" s="2"/>
      <c r="H50" s="2">
        <v>0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>
        <f t="shared" si="0"/>
        <v>0</v>
      </c>
      <c r="X50" s="30">
        <f>'Specifikace služeb'!C49</f>
        <v>78</v>
      </c>
      <c r="Y50" s="7">
        <f t="shared" si="1"/>
        <v>0</v>
      </c>
      <c r="Z50" s="31">
        <v>21</v>
      </c>
      <c r="AA50" s="20">
        <f t="shared" si="2"/>
        <v>0</v>
      </c>
    </row>
    <row r="51" spans="1:27" x14ac:dyDescent="0.2">
      <c r="A51" s="19" t="s">
        <v>150</v>
      </c>
      <c r="B51" s="2" t="s">
        <v>103</v>
      </c>
      <c r="C51" s="2">
        <v>15</v>
      </c>
      <c r="D51" s="2">
        <v>47</v>
      </c>
      <c r="E51" s="2">
        <v>2</v>
      </c>
      <c r="F51" s="2">
        <v>5</v>
      </c>
      <c r="G51" s="2">
        <v>4</v>
      </c>
      <c r="H51" s="2">
        <v>3</v>
      </c>
      <c r="I51" s="2"/>
      <c r="J51" s="2"/>
      <c r="K51" s="2">
        <v>13</v>
      </c>
      <c r="L51" s="2">
        <v>3</v>
      </c>
      <c r="M51" s="2">
        <v>5</v>
      </c>
      <c r="N51" s="2"/>
      <c r="O51" s="2"/>
      <c r="P51" s="2"/>
      <c r="Q51" s="2"/>
      <c r="R51" s="2"/>
      <c r="S51" s="2"/>
      <c r="T51" s="2">
        <v>10</v>
      </c>
      <c r="U51" s="2"/>
      <c r="V51" s="2"/>
      <c r="W51" s="2">
        <f t="shared" si="0"/>
        <v>107</v>
      </c>
      <c r="X51" s="30">
        <f>'Specifikace služeb'!C50</f>
        <v>24</v>
      </c>
      <c r="Y51" s="7">
        <f t="shared" si="1"/>
        <v>2568</v>
      </c>
      <c r="Z51" s="31">
        <v>21</v>
      </c>
      <c r="AA51" s="20">
        <f t="shared" si="2"/>
        <v>3107.28</v>
      </c>
    </row>
    <row r="52" spans="1:27" x14ac:dyDescent="0.2">
      <c r="A52" s="19" t="s">
        <v>151</v>
      </c>
      <c r="B52" s="2" t="s">
        <v>103</v>
      </c>
      <c r="C52" s="2"/>
      <c r="D52" s="2"/>
      <c r="E52" s="2"/>
      <c r="F52" s="2"/>
      <c r="G52" s="2"/>
      <c r="H52" s="2">
        <v>0</v>
      </c>
      <c r="I52" s="2">
        <v>3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>
        <f t="shared" si="0"/>
        <v>3</v>
      </c>
      <c r="X52" s="30">
        <f>'Specifikace služeb'!C51</f>
        <v>72</v>
      </c>
      <c r="Y52" s="7">
        <f t="shared" si="1"/>
        <v>216</v>
      </c>
      <c r="Z52" s="31">
        <v>21</v>
      </c>
      <c r="AA52" s="20">
        <f t="shared" si="2"/>
        <v>261.36</v>
      </c>
    </row>
    <row r="53" spans="1:27" x14ac:dyDescent="0.2">
      <c r="A53" s="19" t="s">
        <v>152</v>
      </c>
      <c r="B53" s="2" t="s">
        <v>103</v>
      </c>
      <c r="C53" s="2"/>
      <c r="D53" s="2">
        <v>52</v>
      </c>
      <c r="E53" s="2">
        <v>3</v>
      </c>
      <c r="F53" s="2"/>
      <c r="G53" s="2">
        <v>4</v>
      </c>
      <c r="H53" s="2">
        <v>0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>
        <f t="shared" si="0"/>
        <v>59</v>
      </c>
      <c r="X53" s="30">
        <f>'Specifikace služeb'!C52</f>
        <v>42</v>
      </c>
      <c r="Y53" s="7">
        <f t="shared" si="1"/>
        <v>2478</v>
      </c>
      <c r="Z53" s="31">
        <v>21</v>
      </c>
      <c r="AA53" s="20">
        <f t="shared" si="2"/>
        <v>2998.38</v>
      </c>
    </row>
    <row r="54" spans="1:27" x14ac:dyDescent="0.2">
      <c r="A54" s="19" t="s">
        <v>153</v>
      </c>
      <c r="B54" s="2" t="s">
        <v>103</v>
      </c>
      <c r="C54" s="2"/>
      <c r="D54" s="2"/>
      <c r="E54" s="2"/>
      <c r="F54" s="2">
        <v>6</v>
      </c>
      <c r="G54" s="2"/>
      <c r="H54" s="2">
        <v>1</v>
      </c>
      <c r="I54" s="2"/>
      <c r="J54" s="2"/>
      <c r="K54" s="2">
        <v>3</v>
      </c>
      <c r="L54" s="2"/>
      <c r="M54" s="2">
        <v>2</v>
      </c>
      <c r="N54" s="2">
        <v>12</v>
      </c>
      <c r="O54" s="2">
        <v>2</v>
      </c>
      <c r="P54" s="2">
        <v>3</v>
      </c>
      <c r="Q54" s="2">
        <v>6</v>
      </c>
      <c r="R54" s="2"/>
      <c r="S54" s="2">
        <v>13</v>
      </c>
      <c r="T54" s="2"/>
      <c r="U54" s="2"/>
      <c r="V54" s="2"/>
      <c r="W54" s="2">
        <f t="shared" si="0"/>
        <v>48</v>
      </c>
      <c r="X54" s="30">
        <f>'Specifikace služeb'!C53</f>
        <v>36</v>
      </c>
      <c r="Y54" s="7">
        <f t="shared" si="1"/>
        <v>1728</v>
      </c>
      <c r="Z54" s="31">
        <v>21</v>
      </c>
      <c r="AA54" s="20">
        <f t="shared" si="2"/>
        <v>2090.88</v>
      </c>
    </row>
    <row r="55" spans="1:27" x14ac:dyDescent="0.2">
      <c r="A55" s="19" t="s">
        <v>154</v>
      </c>
      <c r="B55" s="2" t="s">
        <v>103</v>
      </c>
      <c r="C55" s="2"/>
      <c r="D55" s="2"/>
      <c r="E55" s="2">
        <v>1</v>
      </c>
      <c r="F55" s="2"/>
      <c r="G55" s="2">
        <v>1</v>
      </c>
      <c r="H55" s="2">
        <v>0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>
        <f t="shared" si="0"/>
        <v>2</v>
      </c>
      <c r="X55" s="30">
        <f>'Specifikace služeb'!C54</f>
        <v>192</v>
      </c>
      <c r="Y55" s="7">
        <f t="shared" si="1"/>
        <v>384</v>
      </c>
      <c r="Z55" s="31">
        <v>21</v>
      </c>
      <c r="AA55" s="20">
        <f t="shared" si="2"/>
        <v>464.64</v>
      </c>
    </row>
    <row r="56" spans="1:27" x14ac:dyDescent="0.2">
      <c r="A56" s="19" t="s">
        <v>155</v>
      </c>
      <c r="B56" s="2" t="s">
        <v>103</v>
      </c>
      <c r="C56" s="2"/>
      <c r="D56" s="2">
        <v>3</v>
      </c>
      <c r="E56" s="2"/>
      <c r="F56" s="2">
        <v>0</v>
      </c>
      <c r="G56" s="2"/>
      <c r="H56" s="2">
        <v>0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>
        <f t="shared" si="0"/>
        <v>3</v>
      </c>
      <c r="X56" s="30">
        <f>'Specifikace služeb'!C55</f>
        <v>48</v>
      </c>
      <c r="Y56" s="7">
        <f t="shared" si="1"/>
        <v>144</v>
      </c>
      <c r="Z56" s="31">
        <v>21</v>
      </c>
      <c r="AA56" s="20">
        <f t="shared" si="2"/>
        <v>174.24</v>
      </c>
    </row>
    <row r="57" spans="1:27" ht="25.5" x14ac:dyDescent="0.2">
      <c r="A57" s="64" t="s">
        <v>156</v>
      </c>
      <c r="B57" s="2" t="s">
        <v>103</v>
      </c>
      <c r="C57" s="2">
        <v>12</v>
      </c>
      <c r="D57" s="2">
        <v>10</v>
      </c>
      <c r="E57" s="2">
        <v>3</v>
      </c>
      <c r="F57" s="2">
        <v>34</v>
      </c>
      <c r="G57" s="2">
        <v>4</v>
      </c>
      <c r="H57" s="2">
        <v>4</v>
      </c>
      <c r="I57" s="2">
        <v>2</v>
      </c>
      <c r="J57" s="2"/>
      <c r="K57" s="2">
        <v>6</v>
      </c>
      <c r="L57" s="2">
        <v>3</v>
      </c>
      <c r="M57" s="2">
        <v>10</v>
      </c>
      <c r="N57" s="2"/>
      <c r="O57" s="2"/>
      <c r="P57" s="2"/>
      <c r="Q57" s="2"/>
      <c r="R57" s="2"/>
      <c r="S57" s="2"/>
      <c r="T57" s="2"/>
      <c r="U57" s="2"/>
      <c r="V57" s="2"/>
      <c r="W57" s="2">
        <f t="shared" si="0"/>
        <v>88</v>
      </c>
      <c r="X57" s="30">
        <f>'Specifikace služeb'!C56</f>
        <v>48</v>
      </c>
      <c r="Y57" s="7">
        <f t="shared" si="1"/>
        <v>4224</v>
      </c>
      <c r="Z57" s="31">
        <v>21</v>
      </c>
      <c r="AA57" s="20">
        <f t="shared" si="2"/>
        <v>5111.04</v>
      </c>
    </row>
    <row r="58" spans="1:27" x14ac:dyDescent="0.2">
      <c r="A58" s="19" t="s">
        <v>158</v>
      </c>
      <c r="B58" s="2" t="s">
        <v>103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34">
        <v>45</v>
      </c>
      <c r="V58" s="34"/>
      <c r="W58" s="2">
        <f t="shared" si="0"/>
        <v>45</v>
      </c>
      <c r="X58" s="30">
        <f>'Specifikace služeb'!C58</f>
        <v>100</v>
      </c>
      <c r="Y58" s="7">
        <f t="shared" si="1"/>
        <v>4500</v>
      </c>
      <c r="Z58" s="31">
        <v>21</v>
      </c>
      <c r="AA58" s="20">
        <f t="shared" si="2"/>
        <v>5445</v>
      </c>
    </row>
    <row r="59" spans="1:27" x14ac:dyDescent="0.2">
      <c r="A59" s="19" t="s">
        <v>159</v>
      </c>
      <c r="B59" s="2" t="s">
        <v>103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34">
        <v>4</v>
      </c>
      <c r="V59" s="34">
        <v>2</v>
      </c>
      <c r="W59" s="2">
        <v>6</v>
      </c>
      <c r="X59" s="30">
        <f>'Specifikace služeb'!C59</f>
        <v>500</v>
      </c>
      <c r="Y59" s="7">
        <f t="shared" si="1"/>
        <v>3000</v>
      </c>
      <c r="Z59" s="31">
        <v>21</v>
      </c>
      <c r="AA59" s="20">
        <f t="shared" si="2"/>
        <v>3630</v>
      </c>
    </row>
    <row r="60" spans="1:27" x14ac:dyDescent="0.2">
      <c r="A60" s="19" t="s">
        <v>160</v>
      </c>
      <c r="B60" s="2" t="s">
        <v>103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34">
        <v>20</v>
      </c>
      <c r="V60" s="34"/>
      <c r="W60" s="2">
        <f t="shared" si="0"/>
        <v>20</v>
      </c>
      <c r="X60" s="30">
        <f>'Specifikace služeb'!C60</f>
        <v>30</v>
      </c>
      <c r="Y60" s="7">
        <f t="shared" si="1"/>
        <v>600</v>
      </c>
      <c r="Z60" s="31">
        <v>21</v>
      </c>
      <c r="AA60" s="20">
        <f t="shared" si="2"/>
        <v>726</v>
      </c>
    </row>
    <row r="61" spans="1:27" x14ac:dyDescent="0.2">
      <c r="A61" s="19" t="s">
        <v>161</v>
      </c>
      <c r="B61" s="2" t="s">
        <v>103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34">
        <v>25</v>
      </c>
      <c r="V61" s="34"/>
      <c r="W61" s="2">
        <f t="shared" si="0"/>
        <v>25</v>
      </c>
      <c r="X61" s="30">
        <f>'Specifikace služeb'!C61</f>
        <v>50</v>
      </c>
      <c r="Y61" s="7">
        <f t="shared" si="1"/>
        <v>1250</v>
      </c>
      <c r="Z61" s="31">
        <v>21</v>
      </c>
      <c r="AA61" s="20">
        <f t="shared" si="2"/>
        <v>1512.5</v>
      </c>
    </row>
    <row r="62" spans="1:27" x14ac:dyDescent="0.2">
      <c r="A62" s="19" t="s">
        <v>162</v>
      </c>
      <c r="B62" s="2" t="s">
        <v>103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34">
        <v>26</v>
      </c>
      <c r="V62" s="34"/>
      <c r="W62" s="2">
        <f t="shared" si="0"/>
        <v>26</v>
      </c>
      <c r="X62" s="30">
        <f>'Specifikace služeb'!C62</f>
        <v>55</v>
      </c>
      <c r="Y62" s="7">
        <f t="shared" si="1"/>
        <v>1430</v>
      </c>
      <c r="Z62" s="31">
        <v>21</v>
      </c>
      <c r="AA62" s="20">
        <f t="shared" si="2"/>
        <v>1730.3</v>
      </c>
    </row>
    <row r="63" spans="1:27" x14ac:dyDescent="0.2">
      <c r="A63" s="19" t="s">
        <v>163</v>
      </c>
      <c r="B63" s="2" t="s">
        <v>103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34">
        <v>5</v>
      </c>
      <c r="V63" s="34"/>
      <c r="W63" s="2">
        <f>SUM(C63:U63)</f>
        <v>5</v>
      </c>
      <c r="X63" s="30">
        <f>'Specifikace služeb'!C63</f>
        <v>152</v>
      </c>
      <c r="Y63" s="7">
        <f>W63*X63</f>
        <v>760</v>
      </c>
      <c r="Z63" s="31">
        <v>21</v>
      </c>
      <c r="AA63" s="20">
        <f>Y63*(100+Z63)/100</f>
        <v>919.6</v>
      </c>
    </row>
    <row r="64" spans="1:27" ht="16.5" hidden="1" thickBot="1" x14ac:dyDescent="0.3">
      <c r="A64" s="9" t="s">
        <v>202</v>
      </c>
      <c r="B64" s="10"/>
      <c r="C64" s="11"/>
      <c r="D64" s="11"/>
      <c r="E64" s="11"/>
      <c r="F64" s="11"/>
      <c r="G64" s="11"/>
      <c r="H64" s="38"/>
      <c r="I64" s="11"/>
      <c r="J64" s="11"/>
      <c r="K64" s="11"/>
      <c r="L64" s="38"/>
      <c r="M64" s="38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2"/>
      <c r="Y64" s="13">
        <f>SUM(Y4:Y63)</f>
        <v>101648</v>
      </c>
      <c r="Z64" s="29"/>
      <c r="AA64" s="13">
        <f>SUM(AA4:AA63)</f>
        <v>122994.08000000002</v>
      </c>
    </row>
  </sheetData>
  <pageMargins left="0.7" right="0.7" top="0.78740157499999996" bottom="0.78740157499999996" header="0.3" footer="0.3"/>
  <pageSetup paperSize="8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64"/>
  <sheetViews>
    <sheetView workbookViewId="0">
      <pane ySplit="3" topLeftCell="A4" activePane="bottomLeft" state="frozen"/>
      <selection pane="bottomLeft" activeCell="C23" sqref="C23"/>
    </sheetView>
  </sheetViews>
  <sheetFormatPr defaultColWidth="9.140625" defaultRowHeight="12.75" x14ac:dyDescent="0.2"/>
  <cols>
    <col min="1" max="1" width="60.7109375" style="1" customWidth="1"/>
    <col min="2" max="2" width="9.42578125" style="1" customWidth="1"/>
    <col min="3" max="3" width="7.140625" style="1" customWidth="1"/>
    <col min="4" max="4" width="11.140625" style="1" customWidth="1"/>
    <col min="5" max="8" width="9.140625" style="1" hidden="1" customWidth="1"/>
    <col min="9" max="16384" width="9.140625" style="1"/>
  </cols>
  <sheetData>
    <row r="1" spans="1:8" ht="16.5" thickBot="1" x14ac:dyDescent="0.3">
      <c r="A1" s="8" t="s">
        <v>246</v>
      </c>
      <c r="D1" s="22"/>
    </row>
    <row r="2" spans="1:8" ht="38.25" x14ac:dyDescent="0.2">
      <c r="A2" s="55" t="s">
        <v>78</v>
      </c>
      <c r="B2" s="14" t="s">
        <v>81</v>
      </c>
      <c r="C2" s="14" t="s">
        <v>186</v>
      </c>
      <c r="D2" s="15" t="s">
        <v>187</v>
      </c>
      <c r="E2" s="15" t="s">
        <v>188</v>
      </c>
      <c r="F2" s="15" t="s">
        <v>189</v>
      </c>
      <c r="G2" s="28" t="s">
        <v>190</v>
      </c>
      <c r="H2" s="16" t="s">
        <v>191</v>
      </c>
    </row>
    <row r="3" spans="1:8" x14ac:dyDescent="0.2">
      <c r="A3" s="17" t="s">
        <v>80</v>
      </c>
      <c r="B3" s="3"/>
      <c r="C3" s="4"/>
      <c r="D3" s="4"/>
      <c r="E3" s="4"/>
      <c r="F3" s="6"/>
      <c r="G3" s="6"/>
      <c r="H3" s="18"/>
    </row>
    <row r="4" spans="1:8" x14ac:dyDescent="0.2">
      <c r="A4" s="19" t="s">
        <v>102</v>
      </c>
      <c r="B4" s="2" t="s">
        <v>103</v>
      </c>
      <c r="C4" s="2">
        <v>1</v>
      </c>
      <c r="D4" s="2">
        <f t="shared" ref="D4:D30" si="0">SUM(C4:C4)</f>
        <v>1</v>
      </c>
      <c r="E4" s="30">
        <f>'Specifikace služeb'!C3</f>
        <v>98.4</v>
      </c>
      <c r="F4" s="7">
        <f>D4*E4</f>
        <v>98.4</v>
      </c>
      <c r="G4" s="31">
        <v>21</v>
      </c>
      <c r="H4" s="20">
        <f>F4*(100+G4)/100</f>
        <v>119.06400000000002</v>
      </c>
    </row>
    <row r="5" spans="1:8" x14ac:dyDescent="0.2">
      <c r="A5" s="19" t="s">
        <v>104</v>
      </c>
      <c r="B5" s="2" t="s">
        <v>105</v>
      </c>
      <c r="C5" s="2"/>
      <c r="D5" s="2">
        <f t="shared" si="0"/>
        <v>0</v>
      </c>
      <c r="E5" s="30">
        <f>'Specifikace služeb'!C4</f>
        <v>114</v>
      </c>
      <c r="F5" s="7">
        <f t="shared" ref="F5:F62" si="1">D5*E5</f>
        <v>0</v>
      </c>
      <c r="G5" s="31">
        <v>21</v>
      </c>
      <c r="H5" s="20">
        <f t="shared" ref="H5:H62" si="2">F5*(100+G5)/100</f>
        <v>0</v>
      </c>
    </row>
    <row r="6" spans="1:8" x14ac:dyDescent="0.2">
      <c r="A6" s="19" t="s">
        <v>106</v>
      </c>
      <c r="B6" s="2" t="s">
        <v>105</v>
      </c>
      <c r="C6" s="2">
        <v>3</v>
      </c>
      <c r="D6" s="2">
        <f t="shared" si="0"/>
        <v>3</v>
      </c>
      <c r="E6" s="30">
        <f>'Specifikace služeb'!C5</f>
        <v>180</v>
      </c>
      <c r="F6" s="7">
        <f t="shared" si="1"/>
        <v>540</v>
      </c>
      <c r="G6" s="31">
        <v>21</v>
      </c>
      <c r="H6" s="20">
        <f t="shared" si="2"/>
        <v>653.4</v>
      </c>
    </row>
    <row r="7" spans="1:8" x14ac:dyDescent="0.2">
      <c r="A7" s="19" t="s">
        <v>107</v>
      </c>
      <c r="B7" s="2" t="s">
        <v>105</v>
      </c>
      <c r="C7" s="2"/>
      <c r="D7" s="2">
        <f t="shared" si="0"/>
        <v>0</v>
      </c>
      <c r="E7" s="30">
        <f>'Specifikace služeb'!C6</f>
        <v>276</v>
      </c>
      <c r="F7" s="7">
        <f t="shared" si="1"/>
        <v>0</v>
      </c>
      <c r="G7" s="31">
        <v>21</v>
      </c>
      <c r="H7" s="20">
        <f t="shared" si="2"/>
        <v>0</v>
      </c>
    </row>
    <row r="8" spans="1:8" x14ac:dyDescent="0.2">
      <c r="A8" s="19" t="s">
        <v>108</v>
      </c>
      <c r="B8" s="2" t="s">
        <v>103</v>
      </c>
      <c r="C8" s="2"/>
      <c r="D8" s="2">
        <f t="shared" si="0"/>
        <v>0</v>
      </c>
      <c r="E8" s="30">
        <f>'Specifikace služeb'!C7</f>
        <v>108</v>
      </c>
      <c r="F8" s="7">
        <f t="shared" si="1"/>
        <v>0</v>
      </c>
      <c r="G8" s="31">
        <v>21</v>
      </c>
      <c r="H8" s="20">
        <f t="shared" si="2"/>
        <v>0</v>
      </c>
    </row>
    <row r="9" spans="1:8" x14ac:dyDescent="0.2">
      <c r="A9" s="19" t="s">
        <v>109</v>
      </c>
      <c r="B9" s="2" t="s">
        <v>103</v>
      </c>
      <c r="C9" s="2"/>
      <c r="D9" s="2">
        <f t="shared" si="0"/>
        <v>0</v>
      </c>
      <c r="E9" s="30">
        <f>'Specifikace služeb'!C8</f>
        <v>222</v>
      </c>
      <c r="F9" s="7">
        <f t="shared" si="1"/>
        <v>0</v>
      </c>
      <c r="G9" s="31">
        <v>21</v>
      </c>
      <c r="H9" s="20">
        <f t="shared" si="2"/>
        <v>0</v>
      </c>
    </row>
    <row r="10" spans="1:8" x14ac:dyDescent="0.2">
      <c r="A10" s="19" t="s">
        <v>110</v>
      </c>
      <c r="B10" s="2" t="s">
        <v>103</v>
      </c>
      <c r="C10" s="2"/>
      <c r="D10" s="2">
        <f t="shared" si="0"/>
        <v>0</v>
      </c>
      <c r="E10" s="30">
        <f>'Specifikace služeb'!C9</f>
        <v>420</v>
      </c>
      <c r="F10" s="7">
        <f t="shared" si="1"/>
        <v>0</v>
      </c>
      <c r="G10" s="31">
        <v>21</v>
      </c>
      <c r="H10" s="20">
        <f t="shared" si="2"/>
        <v>0</v>
      </c>
    </row>
    <row r="11" spans="1:8" x14ac:dyDescent="0.2">
      <c r="A11" s="19" t="s">
        <v>111</v>
      </c>
      <c r="B11" s="2" t="s">
        <v>112</v>
      </c>
      <c r="C11" s="2"/>
      <c r="D11" s="2">
        <f t="shared" si="0"/>
        <v>0</v>
      </c>
      <c r="E11" s="30">
        <f>'Specifikace služeb'!C10</f>
        <v>38.4</v>
      </c>
      <c r="F11" s="7">
        <f t="shared" si="1"/>
        <v>0</v>
      </c>
      <c r="G11" s="31">
        <v>21</v>
      </c>
      <c r="H11" s="20">
        <f t="shared" si="2"/>
        <v>0</v>
      </c>
    </row>
    <row r="12" spans="1:8" x14ac:dyDescent="0.2">
      <c r="A12" s="19" t="s">
        <v>113</v>
      </c>
      <c r="B12" s="2" t="s">
        <v>112</v>
      </c>
      <c r="C12" s="2">
        <v>84</v>
      </c>
      <c r="D12" s="2">
        <f t="shared" si="0"/>
        <v>84</v>
      </c>
      <c r="E12" s="30">
        <f>'Specifikace služeb'!C11</f>
        <v>40.799999999999997</v>
      </c>
      <c r="F12" s="7">
        <f t="shared" si="1"/>
        <v>3427.2</v>
      </c>
      <c r="G12" s="31">
        <v>21</v>
      </c>
      <c r="H12" s="20">
        <f t="shared" si="2"/>
        <v>4146.9119999999994</v>
      </c>
    </row>
    <row r="13" spans="1:8" x14ac:dyDescent="0.2">
      <c r="A13" s="19" t="s">
        <v>114</v>
      </c>
      <c r="B13" s="2" t="s">
        <v>112</v>
      </c>
      <c r="C13" s="2"/>
      <c r="D13" s="2">
        <f t="shared" si="0"/>
        <v>0</v>
      </c>
      <c r="E13" s="30">
        <f>'Specifikace služeb'!C12</f>
        <v>43.2</v>
      </c>
      <c r="F13" s="7">
        <f t="shared" si="1"/>
        <v>0</v>
      </c>
      <c r="G13" s="31">
        <v>21</v>
      </c>
      <c r="H13" s="20">
        <f t="shared" si="2"/>
        <v>0</v>
      </c>
    </row>
    <row r="14" spans="1:8" x14ac:dyDescent="0.2">
      <c r="A14" s="19" t="s">
        <v>115</v>
      </c>
      <c r="B14" s="2" t="s">
        <v>112</v>
      </c>
      <c r="C14" s="2"/>
      <c r="D14" s="2">
        <f t="shared" si="0"/>
        <v>0</v>
      </c>
      <c r="E14" s="30">
        <f>'Specifikace služeb'!C13</f>
        <v>42</v>
      </c>
      <c r="F14" s="7">
        <f t="shared" si="1"/>
        <v>0</v>
      </c>
      <c r="G14" s="31">
        <v>21</v>
      </c>
      <c r="H14" s="20">
        <f t="shared" si="2"/>
        <v>0</v>
      </c>
    </row>
    <row r="15" spans="1:8" x14ac:dyDescent="0.2">
      <c r="A15" s="19" t="s">
        <v>113</v>
      </c>
      <c r="B15" s="2" t="s">
        <v>112</v>
      </c>
      <c r="C15" s="2"/>
      <c r="D15" s="2">
        <f t="shared" si="0"/>
        <v>0</v>
      </c>
      <c r="E15" s="30">
        <f>'Specifikace služeb'!C14</f>
        <v>45.6</v>
      </c>
      <c r="F15" s="7">
        <f t="shared" si="1"/>
        <v>0</v>
      </c>
      <c r="G15" s="31">
        <v>21</v>
      </c>
      <c r="H15" s="20">
        <f t="shared" si="2"/>
        <v>0</v>
      </c>
    </row>
    <row r="16" spans="1:8" x14ac:dyDescent="0.2">
      <c r="A16" s="19" t="s">
        <v>114</v>
      </c>
      <c r="B16" s="2" t="s">
        <v>112</v>
      </c>
      <c r="C16" s="2"/>
      <c r="D16" s="2">
        <f t="shared" si="0"/>
        <v>0</v>
      </c>
      <c r="E16" s="30">
        <f>'Specifikace služeb'!C15</f>
        <v>49.2</v>
      </c>
      <c r="F16" s="7">
        <f t="shared" si="1"/>
        <v>0</v>
      </c>
      <c r="G16" s="31">
        <v>21</v>
      </c>
      <c r="H16" s="20">
        <f t="shared" si="2"/>
        <v>0</v>
      </c>
    </row>
    <row r="17" spans="1:8" x14ac:dyDescent="0.2">
      <c r="A17" s="19" t="s">
        <v>116</v>
      </c>
      <c r="B17" s="2" t="s">
        <v>103</v>
      </c>
      <c r="C17" s="2">
        <v>158</v>
      </c>
      <c r="D17" s="2">
        <f t="shared" si="0"/>
        <v>158</v>
      </c>
      <c r="E17" s="30">
        <f>'Specifikace služeb'!C16</f>
        <v>24</v>
      </c>
      <c r="F17" s="7">
        <f t="shared" si="1"/>
        <v>3792</v>
      </c>
      <c r="G17" s="31">
        <v>21</v>
      </c>
      <c r="H17" s="20">
        <f t="shared" si="2"/>
        <v>4588.32</v>
      </c>
    </row>
    <row r="18" spans="1:8" x14ac:dyDescent="0.2">
      <c r="A18" s="21" t="s">
        <v>117</v>
      </c>
      <c r="B18" s="2" t="s">
        <v>103</v>
      </c>
      <c r="C18" s="2"/>
      <c r="D18" s="2">
        <f t="shared" si="0"/>
        <v>0</v>
      </c>
      <c r="E18" s="30">
        <f>'Specifikace služeb'!C17</f>
        <v>26.4</v>
      </c>
      <c r="F18" s="7">
        <f t="shared" si="1"/>
        <v>0</v>
      </c>
      <c r="G18" s="31">
        <v>21</v>
      </c>
      <c r="H18" s="20">
        <f t="shared" si="2"/>
        <v>0</v>
      </c>
    </row>
    <row r="19" spans="1:8" x14ac:dyDescent="0.2">
      <c r="A19" s="34" t="s">
        <v>118</v>
      </c>
      <c r="B19" s="2" t="s">
        <v>103</v>
      </c>
      <c r="C19" s="2"/>
      <c r="D19" s="2">
        <f t="shared" si="0"/>
        <v>0</v>
      </c>
      <c r="E19" s="30">
        <f>'Specifikace služeb'!C18</f>
        <v>60</v>
      </c>
      <c r="F19" s="7">
        <f t="shared" si="1"/>
        <v>0</v>
      </c>
      <c r="G19" s="31">
        <v>21</v>
      </c>
      <c r="H19" s="20">
        <f t="shared" si="2"/>
        <v>0</v>
      </c>
    </row>
    <row r="20" spans="1:8" x14ac:dyDescent="0.2">
      <c r="A20" s="47" t="s">
        <v>119</v>
      </c>
      <c r="B20" s="2" t="s">
        <v>103</v>
      </c>
      <c r="C20" s="2"/>
      <c r="D20" s="2">
        <f t="shared" si="0"/>
        <v>0</v>
      </c>
      <c r="E20" s="30">
        <f>'Specifikace služeb'!C19</f>
        <v>48</v>
      </c>
      <c r="F20" s="7">
        <f t="shared" si="1"/>
        <v>0</v>
      </c>
      <c r="G20" s="31">
        <v>21</v>
      </c>
      <c r="H20" s="20">
        <f t="shared" si="2"/>
        <v>0</v>
      </c>
    </row>
    <row r="21" spans="1:8" x14ac:dyDescent="0.2">
      <c r="A21" s="47" t="s">
        <v>120</v>
      </c>
      <c r="B21" s="2" t="s">
        <v>103</v>
      </c>
      <c r="C21" s="2"/>
      <c r="D21" s="2">
        <f t="shared" si="0"/>
        <v>0</v>
      </c>
      <c r="E21" s="30">
        <f>'Specifikace služeb'!C20</f>
        <v>54</v>
      </c>
      <c r="F21" s="7">
        <f t="shared" si="1"/>
        <v>0</v>
      </c>
      <c r="G21" s="31">
        <v>21</v>
      </c>
      <c r="H21" s="20">
        <f t="shared" si="2"/>
        <v>0</v>
      </c>
    </row>
    <row r="22" spans="1:8" x14ac:dyDescent="0.2">
      <c r="A22" s="44" t="s">
        <v>121</v>
      </c>
      <c r="B22" s="2" t="s">
        <v>103</v>
      </c>
      <c r="C22" s="2"/>
      <c r="D22" s="2">
        <f t="shared" si="0"/>
        <v>0</v>
      </c>
      <c r="E22" s="30">
        <f>'Specifikace služeb'!C21</f>
        <v>60</v>
      </c>
      <c r="F22" s="7">
        <f t="shared" si="1"/>
        <v>0</v>
      </c>
      <c r="G22" s="31">
        <v>21</v>
      </c>
      <c r="H22" s="20">
        <f t="shared" si="2"/>
        <v>0</v>
      </c>
    </row>
    <row r="23" spans="1:8" x14ac:dyDescent="0.2">
      <c r="A23" s="34" t="s">
        <v>122</v>
      </c>
      <c r="B23" s="2" t="s">
        <v>103</v>
      </c>
      <c r="C23" s="2">
        <v>19</v>
      </c>
      <c r="D23" s="2">
        <f t="shared" si="0"/>
        <v>19</v>
      </c>
      <c r="E23" s="30">
        <f>'Specifikace služeb'!C22</f>
        <v>56.4</v>
      </c>
      <c r="F23" s="7">
        <f t="shared" si="1"/>
        <v>1071.5999999999999</v>
      </c>
      <c r="G23" s="31">
        <v>21</v>
      </c>
      <c r="H23" s="20">
        <f t="shared" si="2"/>
        <v>1296.636</v>
      </c>
    </row>
    <row r="24" spans="1:8" x14ac:dyDescent="0.2">
      <c r="A24" s="34" t="s">
        <v>123</v>
      </c>
      <c r="B24" s="2" t="s">
        <v>103</v>
      </c>
      <c r="C24" s="2"/>
      <c r="D24" s="2">
        <f t="shared" si="0"/>
        <v>0</v>
      </c>
      <c r="E24" s="30">
        <f>'Specifikace služeb'!C23</f>
        <v>48</v>
      </c>
      <c r="F24" s="7">
        <f t="shared" si="1"/>
        <v>0</v>
      </c>
      <c r="G24" s="31">
        <v>21</v>
      </c>
      <c r="H24" s="20">
        <f t="shared" si="2"/>
        <v>0</v>
      </c>
    </row>
    <row r="25" spans="1:8" x14ac:dyDescent="0.2">
      <c r="A25" s="34" t="s">
        <v>120</v>
      </c>
      <c r="B25" s="2" t="s">
        <v>103</v>
      </c>
      <c r="C25" s="2"/>
      <c r="D25" s="2">
        <f t="shared" si="0"/>
        <v>0</v>
      </c>
      <c r="E25" s="30">
        <f>'Specifikace služeb'!C24</f>
        <v>52.8</v>
      </c>
      <c r="F25" s="7">
        <f t="shared" si="1"/>
        <v>0</v>
      </c>
      <c r="G25" s="31">
        <v>21</v>
      </c>
      <c r="H25" s="20">
        <f t="shared" si="2"/>
        <v>0</v>
      </c>
    </row>
    <row r="26" spans="1:8" x14ac:dyDescent="0.2">
      <c r="A26" s="47" t="s">
        <v>124</v>
      </c>
      <c r="B26" s="2" t="s">
        <v>103</v>
      </c>
      <c r="C26" s="2"/>
      <c r="D26" s="2">
        <f t="shared" si="0"/>
        <v>0</v>
      </c>
      <c r="E26" s="30">
        <f>'Specifikace služeb'!C25</f>
        <v>56.4</v>
      </c>
      <c r="F26" s="7">
        <f t="shared" si="1"/>
        <v>0</v>
      </c>
      <c r="G26" s="31">
        <v>21</v>
      </c>
      <c r="H26" s="20">
        <f t="shared" si="2"/>
        <v>0</v>
      </c>
    </row>
    <row r="27" spans="1:8" x14ac:dyDescent="0.2">
      <c r="A27" s="47" t="s">
        <v>120</v>
      </c>
      <c r="B27" s="2" t="s">
        <v>103</v>
      </c>
      <c r="C27" s="2"/>
      <c r="D27" s="2">
        <f t="shared" si="0"/>
        <v>0</v>
      </c>
      <c r="E27" s="30">
        <f>'Specifikace služeb'!C26</f>
        <v>60</v>
      </c>
      <c r="F27" s="7">
        <f t="shared" si="1"/>
        <v>0</v>
      </c>
      <c r="G27" s="31">
        <v>21</v>
      </c>
      <c r="H27" s="20">
        <f t="shared" si="2"/>
        <v>0</v>
      </c>
    </row>
    <row r="28" spans="1:8" x14ac:dyDescent="0.2">
      <c r="A28" s="47" t="s">
        <v>125</v>
      </c>
      <c r="B28" s="2" t="s">
        <v>103</v>
      </c>
      <c r="C28" s="2"/>
      <c r="D28" s="2">
        <f t="shared" si="0"/>
        <v>0</v>
      </c>
      <c r="E28" s="30">
        <f>'Specifikace služeb'!C27</f>
        <v>50.4</v>
      </c>
      <c r="F28" s="7">
        <f t="shared" si="1"/>
        <v>0</v>
      </c>
      <c r="G28" s="31">
        <v>21</v>
      </c>
      <c r="H28" s="20">
        <f t="shared" si="2"/>
        <v>0</v>
      </c>
    </row>
    <row r="29" spans="1:8" x14ac:dyDescent="0.2">
      <c r="A29" s="34" t="s">
        <v>126</v>
      </c>
      <c r="B29" s="2" t="s">
        <v>127</v>
      </c>
      <c r="C29" s="2"/>
      <c r="D29" s="2">
        <f t="shared" si="0"/>
        <v>0</v>
      </c>
      <c r="E29" s="30">
        <f>'Specifikace služeb'!C28</f>
        <v>72</v>
      </c>
      <c r="F29" s="7">
        <f t="shared" si="1"/>
        <v>0</v>
      </c>
      <c r="G29" s="31">
        <v>21</v>
      </c>
      <c r="H29" s="20">
        <f t="shared" si="2"/>
        <v>0</v>
      </c>
    </row>
    <row r="30" spans="1:8" ht="25.5" x14ac:dyDescent="0.2">
      <c r="A30" s="68" t="s">
        <v>128</v>
      </c>
      <c r="B30" s="2" t="s">
        <v>129</v>
      </c>
      <c r="C30" s="2"/>
      <c r="D30" s="2">
        <f t="shared" si="0"/>
        <v>0</v>
      </c>
      <c r="E30" s="30">
        <f>'Specifikace služeb'!C29</f>
        <v>15.6</v>
      </c>
      <c r="F30" s="7">
        <f t="shared" si="1"/>
        <v>0</v>
      </c>
      <c r="G30" s="31">
        <v>21</v>
      </c>
      <c r="H30" s="20">
        <f t="shared" si="2"/>
        <v>0</v>
      </c>
    </row>
    <row r="31" spans="1:8" x14ac:dyDescent="0.2">
      <c r="A31" s="34" t="s">
        <v>130</v>
      </c>
      <c r="B31" s="2" t="s">
        <v>129</v>
      </c>
      <c r="C31" s="2"/>
      <c r="D31" s="2">
        <f t="shared" ref="D31:D44" si="3">SUM(C31:C31)</f>
        <v>0</v>
      </c>
      <c r="E31" s="30">
        <f>'Specifikace služeb'!C30</f>
        <v>24</v>
      </c>
      <c r="F31" s="7">
        <f t="shared" si="1"/>
        <v>0</v>
      </c>
      <c r="G31" s="31">
        <v>21</v>
      </c>
      <c r="H31" s="20">
        <f t="shared" si="2"/>
        <v>0</v>
      </c>
    </row>
    <row r="32" spans="1:8" x14ac:dyDescent="0.2">
      <c r="A32" s="47" t="s">
        <v>131</v>
      </c>
      <c r="B32" s="2" t="s">
        <v>129</v>
      </c>
      <c r="C32" s="2">
        <v>10</v>
      </c>
      <c r="D32" s="2">
        <f t="shared" si="3"/>
        <v>10</v>
      </c>
      <c r="E32" s="30">
        <f>'Specifikace služeb'!C31</f>
        <v>15.6</v>
      </c>
      <c r="F32" s="7">
        <f t="shared" si="1"/>
        <v>156</v>
      </c>
      <c r="G32" s="31">
        <v>21</v>
      </c>
      <c r="H32" s="20">
        <f t="shared" si="2"/>
        <v>188.76</v>
      </c>
    </row>
    <row r="33" spans="1:8" x14ac:dyDescent="0.2">
      <c r="A33" s="47" t="s">
        <v>192</v>
      </c>
      <c r="B33" s="2"/>
      <c r="C33" s="2"/>
      <c r="D33" s="2"/>
      <c r="E33" s="2"/>
      <c r="F33" s="2"/>
      <c r="G33" s="2"/>
      <c r="H33" s="2"/>
    </row>
    <row r="34" spans="1:8" x14ac:dyDescent="0.2">
      <c r="A34" s="34" t="s">
        <v>133</v>
      </c>
      <c r="B34" s="2" t="s">
        <v>129</v>
      </c>
      <c r="C34" s="2"/>
      <c r="D34" s="2">
        <f t="shared" si="3"/>
        <v>0</v>
      </c>
      <c r="E34" s="30">
        <f>'Specifikace služeb'!C33</f>
        <v>12</v>
      </c>
      <c r="F34" s="7">
        <f t="shared" si="1"/>
        <v>0</v>
      </c>
      <c r="G34" s="31">
        <v>21</v>
      </c>
      <c r="H34" s="20">
        <f t="shared" si="2"/>
        <v>0</v>
      </c>
    </row>
    <row r="35" spans="1:8" x14ac:dyDescent="0.2">
      <c r="A35" s="34" t="s">
        <v>134</v>
      </c>
      <c r="B35" s="2" t="s">
        <v>129</v>
      </c>
      <c r="C35" s="2">
        <v>84</v>
      </c>
      <c r="D35" s="2">
        <f t="shared" si="3"/>
        <v>84</v>
      </c>
      <c r="E35" s="30">
        <f>'Specifikace služeb'!C34</f>
        <v>14.4</v>
      </c>
      <c r="F35" s="7">
        <f t="shared" si="1"/>
        <v>1209.6000000000001</v>
      </c>
      <c r="G35" s="31">
        <v>21</v>
      </c>
      <c r="H35" s="20">
        <f t="shared" si="2"/>
        <v>1463.616</v>
      </c>
    </row>
    <row r="36" spans="1:8" x14ac:dyDescent="0.2">
      <c r="A36" s="34" t="s">
        <v>135</v>
      </c>
      <c r="B36" s="2" t="s">
        <v>129</v>
      </c>
      <c r="C36" s="2"/>
      <c r="D36" s="2">
        <f t="shared" si="3"/>
        <v>0</v>
      </c>
      <c r="E36" s="30">
        <f>'Specifikace služeb'!C35</f>
        <v>18</v>
      </c>
      <c r="F36" s="7">
        <f t="shared" si="1"/>
        <v>0</v>
      </c>
      <c r="G36" s="31">
        <v>21</v>
      </c>
      <c r="H36" s="20">
        <f t="shared" si="2"/>
        <v>0</v>
      </c>
    </row>
    <row r="37" spans="1:8" x14ac:dyDescent="0.2">
      <c r="A37" s="34" t="s">
        <v>136</v>
      </c>
      <c r="B37" s="2" t="s">
        <v>129</v>
      </c>
      <c r="C37" s="2">
        <v>15</v>
      </c>
      <c r="D37" s="2">
        <f t="shared" si="3"/>
        <v>15</v>
      </c>
      <c r="E37" s="30">
        <f>'Specifikace služeb'!C36</f>
        <v>14.4</v>
      </c>
      <c r="F37" s="7">
        <f t="shared" si="1"/>
        <v>216</v>
      </c>
      <c r="G37" s="31">
        <v>21</v>
      </c>
      <c r="H37" s="20">
        <f t="shared" si="2"/>
        <v>261.36</v>
      </c>
    </row>
    <row r="38" spans="1:8" x14ac:dyDescent="0.2">
      <c r="A38" s="34" t="s">
        <v>137</v>
      </c>
      <c r="B38" s="2" t="s">
        <v>129</v>
      </c>
      <c r="C38" s="2">
        <v>340</v>
      </c>
      <c r="D38" s="2">
        <f t="shared" si="3"/>
        <v>340</v>
      </c>
      <c r="E38" s="30">
        <f>'Specifikace služeb'!C37</f>
        <v>13.2</v>
      </c>
      <c r="F38" s="7">
        <f t="shared" si="1"/>
        <v>4488</v>
      </c>
      <c r="G38" s="31">
        <v>21</v>
      </c>
      <c r="H38" s="20">
        <f t="shared" si="2"/>
        <v>5430.48</v>
      </c>
    </row>
    <row r="39" spans="1:8" x14ac:dyDescent="0.2">
      <c r="A39" s="34" t="s">
        <v>138</v>
      </c>
      <c r="B39" s="2" t="s">
        <v>129</v>
      </c>
      <c r="C39" s="2">
        <v>1</v>
      </c>
      <c r="D39" s="2">
        <f t="shared" si="3"/>
        <v>1</v>
      </c>
      <c r="E39" s="30">
        <f>'Specifikace služeb'!C38</f>
        <v>120</v>
      </c>
      <c r="F39" s="7">
        <f t="shared" si="1"/>
        <v>120</v>
      </c>
      <c r="G39" s="31">
        <v>21</v>
      </c>
      <c r="H39" s="20">
        <f t="shared" si="2"/>
        <v>145.19999999999999</v>
      </c>
    </row>
    <row r="40" spans="1:8" x14ac:dyDescent="0.2">
      <c r="A40" s="34" t="s">
        <v>139</v>
      </c>
      <c r="B40" s="2" t="s">
        <v>129</v>
      </c>
      <c r="C40" s="2">
        <v>20</v>
      </c>
      <c r="D40" s="2">
        <f t="shared" si="3"/>
        <v>20</v>
      </c>
      <c r="E40" s="30">
        <f>'Specifikace služeb'!C39</f>
        <v>24</v>
      </c>
      <c r="F40" s="7">
        <f t="shared" si="1"/>
        <v>480</v>
      </c>
      <c r="G40" s="31">
        <v>21</v>
      </c>
      <c r="H40" s="20">
        <f t="shared" si="2"/>
        <v>580.79999999999995</v>
      </c>
    </row>
    <row r="41" spans="1:8" x14ac:dyDescent="0.2">
      <c r="A41" s="34" t="s">
        <v>140</v>
      </c>
      <c r="B41" s="2" t="s">
        <v>129</v>
      </c>
      <c r="C41" s="2">
        <v>1</v>
      </c>
      <c r="D41" s="2">
        <f t="shared" si="3"/>
        <v>1</v>
      </c>
      <c r="E41" s="30">
        <f>'Specifikace služeb'!C40</f>
        <v>36</v>
      </c>
      <c r="F41" s="7">
        <f t="shared" si="1"/>
        <v>36</v>
      </c>
      <c r="G41" s="31">
        <v>21</v>
      </c>
      <c r="H41" s="20">
        <f t="shared" si="2"/>
        <v>43.56</v>
      </c>
    </row>
    <row r="42" spans="1:8" x14ac:dyDescent="0.2">
      <c r="A42" s="34" t="s">
        <v>141</v>
      </c>
      <c r="B42" s="2" t="s">
        <v>129</v>
      </c>
      <c r="C42" s="2"/>
      <c r="D42" s="2">
        <f t="shared" si="3"/>
        <v>0</v>
      </c>
      <c r="E42" s="30">
        <f>'Specifikace služeb'!C41</f>
        <v>48</v>
      </c>
      <c r="F42" s="7">
        <f t="shared" si="1"/>
        <v>0</v>
      </c>
      <c r="G42" s="31">
        <v>21</v>
      </c>
      <c r="H42" s="20">
        <f t="shared" si="2"/>
        <v>0</v>
      </c>
    </row>
    <row r="43" spans="1:8" x14ac:dyDescent="0.2">
      <c r="A43" s="34" t="s">
        <v>142</v>
      </c>
      <c r="B43" s="2" t="s">
        <v>129</v>
      </c>
      <c r="C43" s="2">
        <v>20</v>
      </c>
      <c r="D43" s="2">
        <f t="shared" si="3"/>
        <v>20</v>
      </c>
      <c r="E43" s="30">
        <f>'Specifikace služeb'!C42</f>
        <v>7.2</v>
      </c>
      <c r="F43" s="7">
        <f t="shared" si="1"/>
        <v>144</v>
      </c>
      <c r="G43" s="31">
        <v>21</v>
      </c>
      <c r="H43" s="20">
        <f t="shared" si="2"/>
        <v>174.24</v>
      </c>
    </row>
    <row r="44" spans="1:8" ht="25.5" x14ac:dyDescent="0.2">
      <c r="A44" s="68" t="s">
        <v>143</v>
      </c>
      <c r="B44" s="2" t="s">
        <v>103</v>
      </c>
      <c r="C44" s="2">
        <v>5</v>
      </c>
      <c r="D44" s="2">
        <f t="shared" si="3"/>
        <v>5</v>
      </c>
      <c r="E44" s="30">
        <f>'Specifikace služeb'!C43</f>
        <v>36</v>
      </c>
      <c r="F44" s="7">
        <f t="shared" si="1"/>
        <v>180</v>
      </c>
      <c r="G44" s="31">
        <v>21</v>
      </c>
      <c r="H44" s="20">
        <f t="shared" si="2"/>
        <v>217.8</v>
      </c>
    </row>
    <row r="45" spans="1:8" x14ac:dyDescent="0.2">
      <c r="A45" s="53" t="s">
        <v>144</v>
      </c>
      <c r="B45" s="2" t="s">
        <v>103</v>
      </c>
      <c r="C45" s="2">
        <v>2</v>
      </c>
      <c r="D45" s="2">
        <f t="shared" ref="D45:D57" si="4">SUM(C45:C45)</f>
        <v>2</v>
      </c>
      <c r="E45" s="30">
        <f>'Specifikace služeb'!C44</f>
        <v>30</v>
      </c>
      <c r="F45" s="7">
        <f t="shared" si="1"/>
        <v>60</v>
      </c>
      <c r="G45" s="31">
        <v>21</v>
      </c>
      <c r="H45" s="20">
        <f t="shared" si="2"/>
        <v>72.599999999999994</v>
      </c>
    </row>
    <row r="46" spans="1:8" x14ac:dyDescent="0.2">
      <c r="A46" s="19" t="s">
        <v>145</v>
      </c>
      <c r="B46" s="2" t="s">
        <v>103</v>
      </c>
      <c r="C46" s="2">
        <v>1</v>
      </c>
      <c r="D46" s="2">
        <f t="shared" si="4"/>
        <v>1</v>
      </c>
      <c r="E46" s="30">
        <f>'Specifikace služeb'!C45</f>
        <v>36</v>
      </c>
      <c r="F46" s="7">
        <f t="shared" si="1"/>
        <v>36</v>
      </c>
      <c r="G46" s="31">
        <v>21</v>
      </c>
      <c r="H46" s="20">
        <f t="shared" si="2"/>
        <v>43.56</v>
      </c>
    </row>
    <row r="47" spans="1:8" x14ac:dyDescent="0.2">
      <c r="A47" s="19" t="s">
        <v>146</v>
      </c>
      <c r="B47" s="2" t="s">
        <v>103</v>
      </c>
      <c r="C47" s="2">
        <v>4</v>
      </c>
      <c r="D47" s="2">
        <f t="shared" si="4"/>
        <v>4</v>
      </c>
      <c r="E47" s="30">
        <f>'Specifikace služeb'!C46</f>
        <v>48</v>
      </c>
      <c r="F47" s="7">
        <f t="shared" si="1"/>
        <v>192</v>
      </c>
      <c r="G47" s="31">
        <v>21</v>
      </c>
      <c r="H47" s="20">
        <f t="shared" si="2"/>
        <v>232.32</v>
      </c>
    </row>
    <row r="48" spans="1:8" x14ac:dyDescent="0.2">
      <c r="A48" s="19" t="s">
        <v>147</v>
      </c>
      <c r="B48" s="2" t="s">
        <v>103</v>
      </c>
      <c r="C48" s="2"/>
      <c r="D48" s="2">
        <f t="shared" si="4"/>
        <v>0</v>
      </c>
      <c r="E48" s="30">
        <f>'Specifikace služeb'!C47</f>
        <v>66</v>
      </c>
      <c r="F48" s="7">
        <f t="shared" si="1"/>
        <v>0</v>
      </c>
      <c r="G48" s="31">
        <v>21</v>
      </c>
      <c r="H48" s="20">
        <f t="shared" si="2"/>
        <v>0</v>
      </c>
    </row>
    <row r="49" spans="1:8" x14ac:dyDescent="0.2">
      <c r="A49" s="19" t="s">
        <v>148</v>
      </c>
      <c r="B49" s="2" t="s">
        <v>103</v>
      </c>
      <c r="C49" s="2"/>
      <c r="D49" s="2">
        <f t="shared" si="4"/>
        <v>0</v>
      </c>
      <c r="E49" s="30">
        <f>'Specifikace služeb'!C48</f>
        <v>54</v>
      </c>
      <c r="F49" s="7">
        <f t="shared" si="1"/>
        <v>0</v>
      </c>
      <c r="G49" s="31">
        <v>21</v>
      </c>
      <c r="H49" s="20">
        <f t="shared" si="2"/>
        <v>0</v>
      </c>
    </row>
    <row r="50" spans="1:8" x14ac:dyDescent="0.2">
      <c r="A50" s="19" t="s">
        <v>149</v>
      </c>
      <c r="B50" s="2" t="s">
        <v>103</v>
      </c>
      <c r="C50" s="2"/>
      <c r="D50" s="2">
        <f t="shared" si="4"/>
        <v>0</v>
      </c>
      <c r="E50" s="30">
        <f>'Specifikace služeb'!C49</f>
        <v>78</v>
      </c>
      <c r="F50" s="7">
        <f t="shared" si="1"/>
        <v>0</v>
      </c>
      <c r="G50" s="31">
        <v>21</v>
      </c>
      <c r="H50" s="20">
        <f t="shared" si="2"/>
        <v>0</v>
      </c>
    </row>
    <row r="51" spans="1:8" x14ac:dyDescent="0.2">
      <c r="A51" s="19" t="s">
        <v>150</v>
      </c>
      <c r="B51" s="2" t="s">
        <v>103</v>
      </c>
      <c r="C51" s="2">
        <v>10</v>
      </c>
      <c r="D51" s="2">
        <f t="shared" si="4"/>
        <v>10</v>
      </c>
      <c r="E51" s="30">
        <f>'Specifikace služeb'!C50</f>
        <v>24</v>
      </c>
      <c r="F51" s="7">
        <f t="shared" si="1"/>
        <v>240</v>
      </c>
      <c r="G51" s="31">
        <v>21</v>
      </c>
      <c r="H51" s="20">
        <f t="shared" si="2"/>
        <v>290.39999999999998</v>
      </c>
    </row>
    <row r="52" spans="1:8" x14ac:dyDescent="0.2">
      <c r="A52" s="19" t="s">
        <v>151</v>
      </c>
      <c r="B52" s="2" t="s">
        <v>103</v>
      </c>
      <c r="C52" s="2"/>
      <c r="D52" s="2">
        <f t="shared" si="4"/>
        <v>0</v>
      </c>
      <c r="E52" s="30">
        <f>'Specifikace služeb'!C51</f>
        <v>72</v>
      </c>
      <c r="F52" s="7">
        <f t="shared" si="1"/>
        <v>0</v>
      </c>
      <c r="G52" s="31">
        <v>21</v>
      </c>
      <c r="H52" s="20">
        <f t="shared" si="2"/>
        <v>0</v>
      </c>
    </row>
    <row r="53" spans="1:8" x14ac:dyDescent="0.2">
      <c r="A53" s="19" t="s">
        <v>152</v>
      </c>
      <c r="B53" s="2" t="s">
        <v>103</v>
      </c>
      <c r="C53" s="2">
        <v>3</v>
      </c>
      <c r="D53" s="2">
        <f t="shared" si="4"/>
        <v>3</v>
      </c>
      <c r="E53" s="30">
        <f>'Specifikace služeb'!C52</f>
        <v>42</v>
      </c>
      <c r="F53" s="7">
        <f t="shared" si="1"/>
        <v>126</v>
      </c>
      <c r="G53" s="31">
        <v>21</v>
      </c>
      <c r="H53" s="20">
        <f t="shared" si="2"/>
        <v>152.46</v>
      </c>
    </row>
    <row r="54" spans="1:8" x14ac:dyDescent="0.2">
      <c r="A54" s="19" t="s">
        <v>153</v>
      </c>
      <c r="B54" s="2" t="s">
        <v>103</v>
      </c>
      <c r="C54" s="2">
        <v>1</v>
      </c>
      <c r="D54" s="2">
        <f t="shared" si="4"/>
        <v>1</v>
      </c>
      <c r="E54" s="30">
        <f>'Specifikace služeb'!C53</f>
        <v>36</v>
      </c>
      <c r="F54" s="7">
        <f t="shared" si="1"/>
        <v>36</v>
      </c>
      <c r="G54" s="31">
        <v>21</v>
      </c>
      <c r="H54" s="20">
        <f t="shared" si="2"/>
        <v>43.56</v>
      </c>
    </row>
    <row r="55" spans="1:8" x14ac:dyDescent="0.2">
      <c r="A55" s="19" t="s">
        <v>154</v>
      </c>
      <c r="B55" s="2" t="s">
        <v>103</v>
      </c>
      <c r="C55" s="2"/>
      <c r="D55" s="2">
        <f t="shared" si="4"/>
        <v>0</v>
      </c>
      <c r="E55" s="30">
        <f>'Specifikace služeb'!C54</f>
        <v>192</v>
      </c>
      <c r="F55" s="7">
        <f t="shared" si="1"/>
        <v>0</v>
      </c>
      <c r="G55" s="31">
        <v>21</v>
      </c>
      <c r="H55" s="20">
        <f t="shared" si="2"/>
        <v>0</v>
      </c>
    </row>
    <row r="56" spans="1:8" x14ac:dyDescent="0.2">
      <c r="A56" s="19" t="s">
        <v>155</v>
      </c>
      <c r="B56" s="2" t="s">
        <v>103</v>
      </c>
      <c r="C56" s="2"/>
      <c r="D56" s="2">
        <f t="shared" si="4"/>
        <v>0</v>
      </c>
      <c r="E56" s="30">
        <f>'Specifikace služeb'!C55</f>
        <v>48</v>
      </c>
      <c r="F56" s="7">
        <f t="shared" si="1"/>
        <v>0</v>
      </c>
      <c r="G56" s="31">
        <v>21</v>
      </c>
      <c r="H56" s="20">
        <f t="shared" si="2"/>
        <v>0</v>
      </c>
    </row>
    <row r="57" spans="1:8" ht="25.5" x14ac:dyDescent="0.2">
      <c r="A57" s="64" t="s">
        <v>156</v>
      </c>
      <c r="B57" s="2" t="s">
        <v>103</v>
      </c>
      <c r="C57" s="2">
        <v>3</v>
      </c>
      <c r="D57" s="2">
        <f t="shared" si="4"/>
        <v>3</v>
      </c>
      <c r="E57" s="30">
        <f>'Specifikace služeb'!C56</f>
        <v>48</v>
      </c>
      <c r="F57" s="7">
        <f t="shared" si="1"/>
        <v>144</v>
      </c>
      <c r="G57" s="31">
        <v>21</v>
      </c>
      <c r="H57" s="20">
        <f t="shared" si="2"/>
        <v>174.24</v>
      </c>
    </row>
    <row r="58" spans="1:8" x14ac:dyDescent="0.2">
      <c r="A58" s="19" t="s">
        <v>158</v>
      </c>
      <c r="B58" s="2" t="s">
        <v>103</v>
      </c>
      <c r="C58" s="34">
        <v>0</v>
      </c>
      <c r="D58" s="2">
        <f t="shared" ref="D58:D63" si="5">SUM(C58:C58)</f>
        <v>0</v>
      </c>
      <c r="E58" s="30">
        <f>'Specifikace služeb'!C58</f>
        <v>100</v>
      </c>
      <c r="F58" s="7">
        <f t="shared" si="1"/>
        <v>0</v>
      </c>
      <c r="G58" s="31">
        <v>21</v>
      </c>
      <c r="H58" s="20">
        <f t="shared" si="2"/>
        <v>0</v>
      </c>
    </row>
    <row r="59" spans="1:8" x14ac:dyDescent="0.2">
      <c r="A59" s="19" t="s">
        <v>159</v>
      </c>
      <c r="B59" s="2" t="s">
        <v>103</v>
      </c>
      <c r="C59" s="1">
        <v>0</v>
      </c>
      <c r="D59" s="2">
        <f t="shared" si="5"/>
        <v>0</v>
      </c>
      <c r="E59" s="30">
        <f>'Specifikace služeb'!C59</f>
        <v>500</v>
      </c>
      <c r="F59" s="7">
        <f t="shared" si="1"/>
        <v>0</v>
      </c>
      <c r="G59" s="31">
        <v>21</v>
      </c>
      <c r="H59" s="20">
        <f t="shared" si="2"/>
        <v>0</v>
      </c>
    </row>
    <row r="60" spans="1:8" x14ac:dyDescent="0.2">
      <c r="A60" s="19" t="s">
        <v>160</v>
      </c>
      <c r="B60" s="2" t="s">
        <v>103</v>
      </c>
      <c r="C60" s="34">
        <v>56</v>
      </c>
      <c r="D60" s="2">
        <f t="shared" si="5"/>
        <v>56</v>
      </c>
      <c r="E60" s="30">
        <f>'Specifikace služeb'!C60</f>
        <v>30</v>
      </c>
      <c r="F60" s="7">
        <f t="shared" si="1"/>
        <v>1680</v>
      </c>
      <c r="G60" s="31">
        <v>21</v>
      </c>
      <c r="H60" s="20">
        <f t="shared" si="2"/>
        <v>2032.8</v>
      </c>
    </row>
    <row r="61" spans="1:8" x14ac:dyDescent="0.2">
      <c r="A61" s="19" t="s">
        <v>161</v>
      </c>
      <c r="B61" s="2" t="s">
        <v>103</v>
      </c>
      <c r="C61" s="34">
        <v>0</v>
      </c>
      <c r="D61" s="2">
        <f t="shared" si="5"/>
        <v>0</v>
      </c>
      <c r="E61" s="30">
        <f>'Specifikace služeb'!C61</f>
        <v>50</v>
      </c>
      <c r="F61" s="7">
        <f t="shared" si="1"/>
        <v>0</v>
      </c>
      <c r="G61" s="31"/>
      <c r="H61" s="20">
        <f t="shared" si="2"/>
        <v>0</v>
      </c>
    </row>
    <row r="62" spans="1:8" x14ac:dyDescent="0.2">
      <c r="A62" s="19" t="s">
        <v>162</v>
      </c>
      <c r="B62" s="2" t="s">
        <v>103</v>
      </c>
      <c r="C62" s="34">
        <v>52</v>
      </c>
      <c r="D62" s="2">
        <f t="shared" si="5"/>
        <v>52</v>
      </c>
      <c r="E62" s="30">
        <f>'Specifikace služeb'!C62</f>
        <v>55</v>
      </c>
      <c r="F62" s="7">
        <f t="shared" si="1"/>
        <v>2860</v>
      </c>
      <c r="G62" s="31">
        <v>21</v>
      </c>
      <c r="H62" s="20">
        <f t="shared" si="2"/>
        <v>3460.6</v>
      </c>
    </row>
    <row r="63" spans="1:8" x14ac:dyDescent="0.2">
      <c r="A63" s="19" t="s">
        <v>163</v>
      </c>
      <c r="B63" s="2" t="s">
        <v>103</v>
      </c>
      <c r="C63" s="34">
        <v>58</v>
      </c>
      <c r="D63" s="2">
        <f t="shared" si="5"/>
        <v>58</v>
      </c>
      <c r="E63" s="30">
        <f>'Specifikace služeb'!C63</f>
        <v>152</v>
      </c>
      <c r="F63" s="7">
        <f>D63*E63</f>
        <v>8816</v>
      </c>
      <c r="G63" s="31">
        <v>21</v>
      </c>
      <c r="H63" s="20">
        <f>F63*(100+G63)/100</f>
        <v>10667.36</v>
      </c>
    </row>
    <row r="64" spans="1:8" ht="16.5" hidden="1" thickBot="1" x14ac:dyDescent="0.3">
      <c r="A64" s="9" t="s">
        <v>202</v>
      </c>
      <c r="B64" s="10"/>
      <c r="C64" s="11"/>
      <c r="D64" s="11"/>
      <c r="E64" s="12"/>
      <c r="F64" s="13">
        <f>SUM(F4:F63)</f>
        <v>30148.800000000003</v>
      </c>
      <c r="G64" s="29"/>
      <c r="H64" s="13">
        <f>SUM(H4:H63)</f>
        <v>36480.04800000001</v>
      </c>
    </row>
  </sheetData>
  <pageMargins left="0.7" right="0.7" top="0.78740157499999996" bottom="0.78740157499999996" header="0.3" footer="0.3"/>
  <pageSetup paperSize="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64"/>
  <sheetViews>
    <sheetView workbookViewId="0">
      <pane ySplit="2" topLeftCell="A3" activePane="bottomLeft" state="frozen"/>
      <selection pane="bottomLeft" activeCell="E31" sqref="E31"/>
    </sheetView>
  </sheetViews>
  <sheetFormatPr defaultRowHeight="12.75" x14ac:dyDescent="0.2"/>
  <cols>
    <col min="1" max="1" width="60.7109375" style="1" customWidth="1"/>
    <col min="2" max="2" width="9.42578125" style="1" customWidth="1"/>
    <col min="3" max="10" width="10.7109375" style="1" customWidth="1"/>
    <col min="11" max="11" width="10.7109375" style="22" customWidth="1"/>
    <col min="12" max="19" width="10.7109375" style="1" customWidth="1"/>
    <col min="20" max="20" width="11.140625" style="1" customWidth="1"/>
    <col min="21" max="24" width="9.140625" style="1" hidden="1" customWidth="1"/>
    <col min="25" max="16384" width="9.140625" style="1"/>
  </cols>
  <sheetData>
    <row r="1" spans="1:24" s="22" customFormat="1" ht="39.75" thickBot="1" x14ac:dyDescent="0.3">
      <c r="A1" s="8" t="s">
        <v>247</v>
      </c>
      <c r="C1" s="73" t="s">
        <v>231</v>
      </c>
      <c r="D1" s="73" t="s">
        <v>243</v>
      </c>
      <c r="E1" s="73" t="s">
        <v>248</v>
      </c>
      <c r="F1" s="73" t="s">
        <v>249</v>
      </c>
      <c r="G1" s="73" t="s">
        <v>250</v>
      </c>
      <c r="H1" s="73" t="s">
        <v>208</v>
      </c>
      <c r="I1" s="73" t="s">
        <v>251</v>
      </c>
      <c r="J1" s="72" t="s">
        <v>201</v>
      </c>
      <c r="K1" s="73" t="s">
        <v>252</v>
      </c>
      <c r="L1" s="73" t="s">
        <v>249</v>
      </c>
      <c r="M1" s="73" t="s">
        <v>253</v>
      </c>
      <c r="N1" s="73" t="s">
        <v>254</v>
      </c>
      <c r="O1" s="73" t="s">
        <v>255</v>
      </c>
      <c r="P1" s="73" t="s">
        <v>204</v>
      </c>
      <c r="Q1" s="73" t="s">
        <v>221</v>
      </c>
      <c r="R1" s="74" t="s">
        <v>256</v>
      </c>
      <c r="S1" s="73" t="s">
        <v>24</v>
      </c>
    </row>
    <row r="2" spans="1:24" ht="38.25" x14ac:dyDescent="0.2">
      <c r="A2" s="55" t="s">
        <v>78</v>
      </c>
      <c r="B2" s="14" t="s">
        <v>81</v>
      </c>
      <c r="C2" s="36" t="s">
        <v>186</v>
      </c>
      <c r="D2" s="36" t="s">
        <v>186</v>
      </c>
      <c r="E2" s="36" t="s">
        <v>186</v>
      </c>
      <c r="F2" s="36" t="s">
        <v>186</v>
      </c>
      <c r="G2" s="36" t="s">
        <v>186</v>
      </c>
      <c r="H2" s="36" t="s">
        <v>186</v>
      </c>
      <c r="I2" s="36" t="s">
        <v>186</v>
      </c>
      <c r="J2" s="36"/>
      <c r="K2" s="71" t="s">
        <v>186</v>
      </c>
      <c r="L2" s="36" t="s">
        <v>186</v>
      </c>
      <c r="M2" s="36" t="s">
        <v>186</v>
      </c>
      <c r="N2" s="36" t="s">
        <v>186</v>
      </c>
      <c r="O2" s="36" t="s">
        <v>186</v>
      </c>
      <c r="P2" s="36" t="s">
        <v>186</v>
      </c>
      <c r="Q2" s="36" t="s">
        <v>186</v>
      </c>
      <c r="R2" s="36" t="s">
        <v>186</v>
      </c>
      <c r="S2" s="36" t="s">
        <v>186</v>
      </c>
      <c r="T2" s="15" t="s">
        <v>187</v>
      </c>
      <c r="U2" s="15" t="s">
        <v>188</v>
      </c>
      <c r="V2" s="15" t="s">
        <v>189</v>
      </c>
      <c r="W2" s="28" t="s">
        <v>190</v>
      </c>
      <c r="X2" s="16" t="s">
        <v>191</v>
      </c>
    </row>
    <row r="3" spans="1:24" x14ac:dyDescent="0.2">
      <c r="A3" s="17" t="s">
        <v>80</v>
      </c>
      <c r="B3" s="3"/>
      <c r="C3" s="4"/>
      <c r="D3" s="4"/>
      <c r="E3" s="4"/>
      <c r="F3" s="4"/>
      <c r="G3" s="4"/>
      <c r="H3" s="4"/>
      <c r="I3" s="4"/>
      <c r="J3" s="4"/>
      <c r="K3" s="23"/>
      <c r="L3" s="4"/>
      <c r="M3" s="4"/>
      <c r="N3" s="4"/>
      <c r="O3" s="4"/>
      <c r="P3" s="4"/>
      <c r="Q3" s="4"/>
      <c r="R3" s="4"/>
      <c r="S3" s="4"/>
      <c r="T3" s="4"/>
      <c r="U3" s="4"/>
      <c r="V3" s="6"/>
      <c r="W3" s="6"/>
      <c r="X3" s="18"/>
    </row>
    <row r="4" spans="1:24" x14ac:dyDescent="0.2">
      <c r="A4" s="19" t="s">
        <v>102</v>
      </c>
      <c r="B4" s="2" t="s">
        <v>103</v>
      </c>
      <c r="C4" s="2">
        <v>1</v>
      </c>
      <c r="D4" s="2">
        <v>2</v>
      </c>
      <c r="E4" s="2">
        <v>1</v>
      </c>
      <c r="F4" s="2"/>
      <c r="G4" s="2">
        <v>1</v>
      </c>
      <c r="H4" s="2"/>
      <c r="I4" s="2">
        <v>4</v>
      </c>
      <c r="J4" s="2"/>
      <c r="K4" s="24"/>
      <c r="L4" s="2"/>
      <c r="M4" s="2">
        <v>1</v>
      </c>
      <c r="N4" s="2"/>
      <c r="O4" s="2"/>
      <c r="P4" s="2">
        <v>1</v>
      </c>
      <c r="Q4" s="2"/>
      <c r="R4" s="2">
        <v>1</v>
      </c>
      <c r="S4" s="2">
        <v>4</v>
      </c>
      <c r="T4" s="2">
        <f t="shared" ref="T4:T30" si="0">SUM(C4:S4)</f>
        <v>16</v>
      </c>
      <c r="U4" s="30">
        <f>'Specifikace služeb'!C3</f>
        <v>98.4</v>
      </c>
      <c r="V4" s="7">
        <f>T4*U4</f>
        <v>1574.4</v>
      </c>
      <c r="W4" s="31">
        <v>21</v>
      </c>
      <c r="X4" s="20">
        <f>V4*(100+W4)/100</f>
        <v>1905.0240000000003</v>
      </c>
    </row>
    <row r="5" spans="1:24" x14ac:dyDescent="0.2">
      <c r="A5" s="19" t="s">
        <v>104</v>
      </c>
      <c r="B5" s="2" t="s">
        <v>105</v>
      </c>
      <c r="C5" s="2"/>
      <c r="D5" s="2"/>
      <c r="E5" s="2"/>
      <c r="F5" s="2"/>
      <c r="G5" s="2"/>
      <c r="H5" s="2"/>
      <c r="I5" s="2"/>
      <c r="J5" s="2"/>
      <c r="K5" s="24"/>
      <c r="L5" s="2"/>
      <c r="M5" s="2">
        <v>1</v>
      </c>
      <c r="N5" s="2"/>
      <c r="O5" s="2"/>
      <c r="P5" s="2">
        <v>1</v>
      </c>
      <c r="Q5" s="2">
        <v>1</v>
      </c>
      <c r="R5" s="2">
        <v>1</v>
      </c>
      <c r="S5" s="2">
        <v>1</v>
      </c>
      <c r="T5" s="2">
        <f t="shared" si="0"/>
        <v>5</v>
      </c>
      <c r="U5" s="30">
        <f>'Specifikace služeb'!C4</f>
        <v>114</v>
      </c>
      <c r="V5" s="7">
        <f t="shared" ref="V5:V62" si="1">T5*U5</f>
        <v>570</v>
      </c>
      <c r="W5" s="31">
        <v>21</v>
      </c>
      <c r="X5" s="20">
        <f t="shared" ref="X5:X62" si="2">V5*(100+W5)/100</f>
        <v>689.7</v>
      </c>
    </row>
    <row r="6" spans="1:24" x14ac:dyDescent="0.2">
      <c r="A6" s="19" t="s">
        <v>106</v>
      </c>
      <c r="B6" s="2" t="s">
        <v>105</v>
      </c>
      <c r="C6" s="2">
        <v>5</v>
      </c>
      <c r="D6" s="2"/>
      <c r="E6" s="2">
        <v>2</v>
      </c>
      <c r="F6" s="2"/>
      <c r="G6" s="2">
        <v>1</v>
      </c>
      <c r="H6" s="2"/>
      <c r="I6" s="2"/>
      <c r="J6" s="2"/>
      <c r="K6" s="24"/>
      <c r="L6" s="2"/>
      <c r="M6" s="2"/>
      <c r="N6" s="2"/>
      <c r="O6" s="2"/>
      <c r="P6" s="2"/>
      <c r="Q6" s="2"/>
      <c r="R6" s="2"/>
      <c r="S6" s="2"/>
      <c r="T6" s="2">
        <f t="shared" si="0"/>
        <v>8</v>
      </c>
      <c r="U6" s="30">
        <f>'Specifikace služeb'!C5</f>
        <v>180</v>
      </c>
      <c r="V6" s="7">
        <f t="shared" si="1"/>
        <v>1440</v>
      </c>
      <c r="W6" s="31">
        <v>21</v>
      </c>
      <c r="X6" s="20">
        <f t="shared" si="2"/>
        <v>1742.4</v>
      </c>
    </row>
    <row r="7" spans="1:24" x14ac:dyDescent="0.2">
      <c r="A7" s="19" t="s">
        <v>107</v>
      </c>
      <c r="B7" s="2" t="s">
        <v>105</v>
      </c>
      <c r="C7" s="2"/>
      <c r="D7" s="2"/>
      <c r="E7" s="2"/>
      <c r="F7" s="2"/>
      <c r="G7" s="2"/>
      <c r="H7" s="2">
        <v>1</v>
      </c>
      <c r="I7" s="2"/>
      <c r="J7" s="2"/>
      <c r="K7" s="24"/>
      <c r="L7" s="2"/>
      <c r="M7" s="2"/>
      <c r="N7" s="2"/>
      <c r="O7" s="2"/>
      <c r="P7" s="2"/>
      <c r="Q7" s="2"/>
      <c r="R7" s="2"/>
      <c r="S7" s="2">
        <v>1</v>
      </c>
      <c r="T7" s="2">
        <f t="shared" si="0"/>
        <v>2</v>
      </c>
      <c r="U7" s="30">
        <f>'Specifikace služeb'!C6</f>
        <v>276</v>
      </c>
      <c r="V7" s="7">
        <f t="shared" si="1"/>
        <v>552</v>
      </c>
      <c r="W7" s="31">
        <v>21</v>
      </c>
      <c r="X7" s="20">
        <f t="shared" si="2"/>
        <v>667.92</v>
      </c>
    </row>
    <row r="8" spans="1:24" x14ac:dyDescent="0.2">
      <c r="A8" s="19" t="s">
        <v>108</v>
      </c>
      <c r="B8" s="2" t="s">
        <v>103</v>
      </c>
      <c r="C8" s="2">
        <v>2</v>
      </c>
      <c r="D8" s="2"/>
      <c r="E8" s="2">
        <v>2</v>
      </c>
      <c r="F8" s="2"/>
      <c r="G8" s="2">
        <v>3</v>
      </c>
      <c r="H8" s="2"/>
      <c r="I8" s="2"/>
      <c r="J8" s="2"/>
      <c r="K8" s="24"/>
      <c r="L8" s="2"/>
      <c r="M8" s="2"/>
      <c r="N8" s="2"/>
      <c r="O8" s="2"/>
      <c r="P8" s="2"/>
      <c r="Q8" s="2"/>
      <c r="R8" s="2"/>
      <c r="S8" s="2"/>
      <c r="T8" s="2">
        <f t="shared" si="0"/>
        <v>7</v>
      </c>
      <c r="U8" s="30">
        <f>'Specifikace služeb'!C7</f>
        <v>108</v>
      </c>
      <c r="V8" s="7">
        <f t="shared" si="1"/>
        <v>756</v>
      </c>
      <c r="W8" s="31">
        <v>21</v>
      </c>
      <c r="X8" s="20">
        <f t="shared" si="2"/>
        <v>914.76</v>
      </c>
    </row>
    <row r="9" spans="1:24" x14ac:dyDescent="0.2">
      <c r="A9" s="19" t="s">
        <v>109</v>
      </c>
      <c r="B9" s="2" t="s">
        <v>103</v>
      </c>
      <c r="C9" s="2"/>
      <c r="D9" s="2"/>
      <c r="E9" s="2"/>
      <c r="F9" s="2"/>
      <c r="G9" s="2"/>
      <c r="H9" s="2"/>
      <c r="I9" s="2"/>
      <c r="J9" s="2"/>
      <c r="K9" s="24"/>
      <c r="L9" s="2"/>
      <c r="M9" s="2"/>
      <c r="N9" s="2"/>
      <c r="O9" s="2"/>
      <c r="P9" s="2"/>
      <c r="Q9" s="2"/>
      <c r="R9" s="2"/>
      <c r="S9" s="2"/>
      <c r="T9" s="2">
        <f t="shared" si="0"/>
        <v>0</v>
      </c>
      <c r="U9" s="30">
        <f>'Specifikace služeb'!C8</f>
        <v>222</v>
      </c>
      <c r="V9" s="7">
        <f t="shared" si="1"/>
        <v>0</v>
      </c>
      <c r="W9" s="31">
        <v>21</v>
      </c>
      <c r="X9" s="20">
        <f t="shared" si="2"/>
        <v>0</v>
      </c>
    </row>
    <row r="10" spans="1:24" x14ac:dyDescent="0.2">
      <c r="A10" s="19" t="s">
        <v>110</v>
      </c>
      <c r="B10" s="2" t="s">
        <v>103</v>
      </c>
      <c r="C10" s="2"/>
      <c r="D10" s="2"/>
      <c r="E10" s="2"/>
      <c r="F10" s="2"/>
      <c r="G10" s="2"/>
      <c r="H10" s="2"/>
      <c r="I10" s="2"/>
      <c r="J10" s="2"/>
      <c r="K10" s="24"/>
      <c r="L10" s="2"/>
      <c r="M10" s="2"/>
      <c r="N10" s="2"/>
      <c r="O10" s="2"/>
      <c r="P10" s="2"/>
      <c r="Q10" s="2"/>
      <c r="R10" s="2"/>
      <c r="S10" s="2"/>
      <c r="T10" s="2">
        <f t="shared" si="0"/>
        <v>0</v>
      </c>
      <c r="U10" s="30">
        <f>'Specifikace služeb'!C9</f>
        <v>420</v>
      </c>
      <c r="V10" s="7">
        <f t="shared" si="1"/>
        <v>0</v>
      </c>
      <c r="W10" s="31">
        <v>21</v>
      </c>
      <c r="X10" s="20">
        <f t="shared" si="2"/>
        <v>0</v>
      </c>
    </row>
    <row r="11" spans="1:24" x14ac:dyDescent="0.2">
      <c r="A11" s="19" t="s">
        <v>111</v>
      </c>
      <c r="B11" s="2" t="s">
        <v>112</v>
      </c>
      <c r="C11" s="2">
        <v>30</v>
      </c>
      <c r="D11" s="2"/>
      <c r="E11" s="2">
        <v>76</v>
      </c>
      <c r="F11" s="2"/>
      <c r="G11" s="2"/>
      <c r="H11" s="2"/>
      <c r="I11" s="2"/>
      <c r="J11" s="2"/>
      <c r="K11" s="24"/>
      <c r="L11" s="2"/>
      <c r="M11" s="2"/>
      <c r="N11" s="2"/>
      <c r="O11" s="2"/>
      <c r="P11" s="2"/>
      <c r="Q11" s="2"/>
      <c r="R11" s="2">
        <v>5</v>
      </c>
      <c r="S11" s="2"/>
      <c r="T11" s="2">
        <f t="shared" si="0"/>
        <v>111</v>
      </c>
      <c r="U11" s="30">
        <f>'Specifikace služeb'!C10</f>
        <v>38.4</v>
      </c>
      <c r="V11" s="7">
        <f t="shared" si="1"/>
        <v>4262.3999999999996</v>
      </c>
      <c r="W11" s="31">
        <v>21</v>
      </c>
      <c r="X11" s="20">
        <f t="shared" si="2"/>
        <v>5157.5039999999999</v>
      </c>
    </row>
    <row r="12" spans="1:24" x14ac:dyDescent="0.2">
      <c r="A12" s="19" t="s">
        <v>113</v>
      </c>
      <c r="B12" s="2" t="s">
        <v>112</v>
      </c>
      <c r="C12" s="2">
        <v>20</v>
      </c>
      <c r="D12" s="2"/>
      <c r="E12" s="2">
        <v>11</v>
      </c>
      <c r="F12" s="2"/>
      <c r="G12" s="2">
        <v>31</v>
      </c>
      <c r="H12" s="2"/>
      <c r="I12" s="2"/>
      <c r="J12" s="2"/>
      <c r="K12" s="24"/>
      <c r="L12" s="2"/>
      <c r="M12" s="2"/>
      <c r="N12" s="2"/>
      <c r="O12" s="2"/>
      <c r="P12" s="2"/>
      <c r="Q12" s="2"/>
      <c r="R12" s="2"/>
      <c r="S12" s="2"/>
      <c r="T12" s="2">
        <f t="shared" si="0"/>
        <v>62</v>
      </c>
      <c r="U12" s="30">
        <f>'Specifikace služeb'!C11</f>
        <v>40.799999999999997</v>
      </c>
      <c r="V12" s="7">
        <f t="shared" si="1"/>
        <v>2529.6</v>
      </c>
      <c r="W12" s="31">
        <v>21</v>
      </c>
      <c r="X12" s="20">
        <f t="shared" si="2"/>
        <v>3060.8159999999998</v>
      </c>
    </row>
    <row r="13" spans="1:24" x14ac:dyDescent="0.2">
      <c r="A13" s="19" t="s">
        <v>114</v>
      </c>
      <c r="B13" s="2" t="s">
        <v>112</v>
      </c>
      <c r="C13" s="2"/>
      <c r="D13" s="2"/>
      <c r="E13" s="2"/>
      <c r="F13" s="2"/>
      <c r="G13" s="2"/>
      <c r="H13" s="2"/>
      <c r="I13" s="2"/>
      <c r="J13" s="2"/>
      <c r="K13" s="24"/>
      <c r="L13" s="2"/>
      <c r="M13" s="2"/>
      <c r="N13" s="2"/>
      <c r="O13" s="2"/>
      <c r="P13" s="2"/>
      <c r="Q13" s="2"/>
      <c r="R13" s="2"/>
      <c r="S13" s="2"/>
      <c r="T13" s="2">
        <f t="shared" si="0"/>
        <v>0</v>
      </c>
      <c r="U13" s="30">
        <f>'Specifikace služeb'!C12</f>
        <v>43.2</v>
      </c>
      <c r="V13" s="7">
        <f t="shared" si="1"/>
        <v>0</v>
      </c>
      <c r="W13" s="31">
        <v>21</v>
      </c>
      <c r="X13" s="20">
        <f t="shared" si="2"/>
        <v>0</v>
      </c>
    </row>
    <row r="14" spans="1:24" x14ac:dyDescent="0.2">
      <c r="A14" s="19" t="s">
        <v>115</v>
      </c>
      <c r="B14" s="2" t="s">
        <v>112</v>
      </c>
      <c r="C14" s="2"/>
      <c r="D14" s="2"/>
      <c r="E14" s="2">
        <v>4</v>
      </c>
      <c r="F14" s="2"/>
      <c r="G14" s="2"/>
      <c r="H14" s="2">
        <v>1</v>
      </c>
      <c r="I14" s="2"/>
      <c r="J14" s="2"/>
      <c r="K14" s="24"/>
      <c r="L14" s="2"/>
      <c r="M14" s="2">
        <v>6</v>
      </c>
      <c r="N14" s="2"/>
      <c r="O14" s="2"/>
      <c r="P14" s="2">
        <v>5</v>
      </c>
      <c r="Q14" s="2">
        <v>2</v>
      </c>
      <c r="R14" s="2"/>
      <c r="S14" s="2">
        <v>2</v>
      </c>
      <c r="T14" s="2">
        <f t="shared" si="0"/>
        <v>20</v>
      </c>
      <c r="U14" s="30">
        <f>'Specifikace služeb'!C13</f>
        <v>42</v>
      </c>
      <c r="V14" s="7">
        <f t="shared" si="1"/>
        <v>840</v>
      </c>
      <c r="W14" s="31">
        <v>21</v>
      </c>
      <c r="X14" s="20">
        <f t="shared" si="2"/>
        <v>1016.4</v>
      </c>
    </row>
    <row r="15" spans="1:24" x14ac:dyDescent="0.2">
      <c r="A15" s="19" t="s">
        <v>113</v>
      </c>
      <c r="B15" s="2" t="s">
        <v>112</v>
      </c>
      <c r="C15" s="2">
        <v>3</v>
      </c>
      <c r="D15" s="2"/>
      <c r="E15" s="2"/>
      <c r="F15" s="2"/>
      <c r="G15" s="2"/>
      <c r="H15" s="2"/>
      <c r="I15" s="2">
        <v>10</v>
      </c>
      <c r="J15" s="2"/>
      <c r="K15" s="24"/>
      <c r="L15" s="2"/>
      <c r="M15" s="2"/>
      <c r="N15" s="2"/>
      <c r="O15" s="2"/>
      <c r="P15" s="2"/>
      <c r="Q15" s="2"/>
      <c r="R15" s="2"/>
      <c r="S15" s="2"/>
      <c r="T15" s="2">
        <f t="shared" si="0"/>
        <v>13</v>
      </c>
      <c r="U15" s="30">
        <f>'Specifikace služeb'!C14</f>
        <v>45.6</v>
      </c>
      <c r="V15" s="7">
        <f t="shared" si="1"/>
        <v>592.80000000000007</v>
      </c>
      <c r="W15" s="31">
        <v>21</v>
      </c>
      <c r="X15" s="20">
        <f t="shared" si="2"/>
        <v>717.28800000000001</v>
      </c>
    </row>
    <row r="16" spans="1:24" x14ac:dyDescent="0.2">
      <c r="A16" s="19" t="s">
        <v>114</v>
      </c>
      <c r="B16" s="2" t="s">
        <v>112</v>
      </c>
      <c r="C16" s="2"/>
      <c r="D16" s="2"/>
      <c r="E16" s="2"/>
      <c r="F16" s="2"/>
      <c r="G16" s="2"/>
      <c r="H16" s="2"/>
      <c r="I16" s="2"/>
      <c r="J16" s="2"/>
      <c r="K16" s="24"/>
      <c r="L16" s="2"/>
      <c r="M16" s="2"/>
      <c r="N16" s="2"/>
      <c r="O16" s="2"/>
      <c r="P16" s="2"/>
      <c r="Q16" s="2"/>
      <c r="R16" s="2"/>
      <c r="S16" s="2">
        <v>6</v>
      </c>
      <c r="T16" s="2">
        <f t="shared" si="0"/>
        <v>6</v>
      </c>
      <c r="U16" s="30">
        <f>'Specifikace služeb'!C15</f>
        <v>49.2</v>
      </c>
      <c r="V16" s="7">
        <f t="shared" si="1"/>
        <v>295.20000000000005</v>
      </c>
      <c r="W16" s="31">
        <v>21</v>
      </c>
      <c r="X16" s="20">
        <f t="shared" si="2"/>
        <v>357.19200000000006</v>
      </c>
    </row>
    <row r="17" spans="1:24" x14ac:dyDescent="0.2">
      <c r="A17" s="19" t="s">
        <v>116</v>
      </c>
      <c r="B17" s="2" t="s">
        <v>103</v>
      </c>
      <c r="C17" s="2">
        <v>145</v>
      </c>
      <c r="D17" s="2"/>
      <c r="E17" s="2">
        <v>80</v>
      </c>
      <c r="F17" s="2"/>
      <c r="G17" s="2">
        <v>30</v>
      </c>
      <c r="H17" s="2"/>
      <c r="I17" s="2"/>
      <c r="J17" s="2"/>
      <c r="K17" s="24"/>
      <c r="L17" s="2"/>
      <c r="M17" s="2"/>
      <c r="N17" s="2"/>
      <c r="O17" s="2"/>
      <c r="P17" s="2"/>
      <c r="Q17" s="2"/>
      <c r="R17" s="2">
        <v>1</v>
      </c>
      <c r="S17" s="2"/>
      <c r="T17" s="2">
        <f t="shared" si="0"/>
        <v>256</v>
      </c>
      <c r="U17" s="30">
        <f>'Specifikace služeb'!C16</f>
        <v>24</v>
      </c>
      <c r="V17" s="7">
        <f t="shared" si="1"/>
        <v>6144</v>
      </c>
      <c r="W17" s="31">
        <v>21</v>
      </c>
      <c r="X17" s="20">
        <f t="shared" si="2"/>
        <v>7434.24</v>
      </c>
    </row>
    <row r="18" spans="1:24" x14ac:dyDescent="0.2">
      <c r="A18" s="21" t="s">
        <v>117</v>
      </c>
      <c r="B18" s="2" t="s">
        <v>103</v>
      </c>
      <c r="C18" s="2">
        <v>8</v>
      </c>
      <c r="D18" s="2"/>
      <c r="E18" s="2">
        <v>5</v>
      </c>
      <c r="F18" s="2"/>
      <c r="G18" s="2"/>
      <c r="H18" s="2">
        <v>1</v>
      </c>
      <c r="I18" s="2"/>
      <c r="J18" s="2"/>
      <c r="K18" s="24"/>
      <c r="L18" s="2"/>
      <c r="M18" s="2">
        <v>3</v>
      </c>
      <c r="N18" s="2"/>
      <c r="O18" s="2"/>
      <c r="P18" s="2">
        <v>4</v>
      </c>
      <c r="Q18" s="2">
        <v>2</v>
      </c>
      <c r="R18" s="2"/>
      <c r="S18" s="2">
        <v>14</v>
      </c>
      <c r="T18" s="2">
        <f t="shared" si="0"/>
        <v>37</v>
      </c>
      <c r="U18" s="30">
        <f>'Specifikace služeb'!C17</f>
        <v>26.4</v>
      </c>
      <c r="V18" s="7">
        <f t="shared" si="1"/>
        <v>976.8</v>
      </c>
      <c r="W18" s="31">
        <v>21</v>
      </c>
      <c r="X18" s="20">
        <f t="shared" si="2"/>
        <v>1181.9279999999999</v>
      </c>
    </row>
    <row r="19" spans="1:24" x14ac:dyDescent="0.2">
      <c r="A19" s="34" t="s">
        <v>118</v>
      </c>
      <c r="B19" s="2" t="s">
        <v>103</v>
      </c>
      <c r="C19" s="2"/>
      <c r="D19" s="2"/>
      <c r="E19" s="2"/>
      <c r="F19" s="2"/>
      <c r="G19" s="2"/>
      <c r="H19" s="2"/>
      <c r="I19" s="2"/>
      <c r="J19" s="2"/>
      <c r="K19" s="24"/>
      <c r="L19" s="2"/>
      <c r="M19" s="2"/>
      <c r="N19" s="2"/>
      <c r="O19" s="2"/>
      <c r="P19" s="2"/>
      <c r="Q19" s="2"/>
      <c r="R19" s="2"/>
      <c r="S19" s="2"/>
      <c r="T19" s="2">
        <f t="shared" si="0"/>
        <v>0</v>
      </c>
      <c r="U19" s="30">
        <f>'Specifikace služeb'!C18</f>
        <v>60</v>
      </c>
      <c r="V19" s="7">
        <f t="shared" si="1"/>
        <v>0</v>
      </c>
      <c r="W19" s="31">
        <v>21</v>
      </c>
      <c r="X19" s="20">
        <f t="shared" si="2"/>
        <v>0</v>
      </c>
    </row>
    <row r="20" spans="1:24" x14ac:dyDescent="0.2">
      <c r="A20" s="47" t="s">
        <v>119</v>
      </c>
      <c r="B20" s="2" t="s">
        <v>103</v>
      </c>
      <c r="C20" s="2"/>
      <c r="D20" s="2"/>
      <c r="E20" s="2"/>
      <c r="F20" s="2"/>
      <c r="G20" s="2"/>
      <c r="H20" s="2"/>
      <c r="I20" s="2"/>
      <c r="J20" s="2"/>
      <c r="K20" s="24"/>
      <c r="L20" s="2"/>
      <c r="M20" s="2"/>
      <c r="N20" s="2"/>
      <c r="O20" s="2"/>
      <c r="P20" s="2"/>
      <c r="Q20" s="2"/>
      <c r="R20" s="2"/>
      <c r="S20" s="2"/>
      <c r="T20" s="2">
        <f t="shared" si="0"/>
        <v>0</v>
      </c>
      <c r="U20" s="30">
        <f>'Specifikace služeb'!C19</f>
        <v>48</v>
      </c>
      <c r="V20" s="7">
        <f t="shared" si="1"/>
        <v>0</v>
      </c>
      <c r="W20" s="31">
        <v>21</v>
      </c>
      <c r="X20" s="20">
        <f t="shared" si="2"/>
        <v>0</v>
      </c>
    </row>
    <row r="21" spans="1:24" x14ac:dyDescent="0.2">
      <c r="A21" s="47" t="s">
        <v>120</v>
      </c>
      <c r="B21" s="2" t="s">
        <v>103</v>
      </c>
      <c r="C21" s="2"/>
      <c r="D21" s="2"/>
      <c r="E21" s="2"/>
      <c r="F21" s="2"/>
      <c r="G21" s="2"/>
      <c r="H21" s="2"/>
      <c r="I21" s="2"/>
      <c r="J21" s="2"/>
      <c r="K21" s="24"/>
      <c r="L21" s="2"/>
      <c r="M21" s="2"/>
      <c r="N21" s="2"/>
      <c r="O21" s="2"/>
      <c r="P21" s="2"/>
      <c r="Q21" s="2"/>
      <c r="R21" s="2"/>
      <c r="S21" s="2"/>
      <c r="T21" s="2">
        <f t="shared" si="0"/>
        <v>0</v>
      </c>
      <c r="U21" s="30">
        <f>'Specifikace služeb'!C20</f>
        <v>54</v>
      </c>
      <c r="V21" s="7">
        <f t="shared" si="1"/>
        <v>0</v>
      </c>
      <c r="W21" s="31">
        <v>21</v>
      </c>
      <c r="X21" s="20">
        <f t="shared" si="2"/>
        <v>0</v>
      </c>
    </row>
    <row r="22" spans="1:24" x14ac:dyDescent="0.2">
      <c r="A22" s="44" t="s">
        <v>121</v>
      </c>
      <c r="B22" s="2" t="s">
        <v>103</v>
      </c>
      <c r="C22" s="2"/>
      <c r="D22" s="2"/>
      <c r="E22" s="2"/>
      <c r="F22" s="2"/>
      <c r="G22" s="2"/>
      <c r="H22" s="2"/>
      <c r="I22" s="2"/>
      <c r="J22" s="2"/>
      <c r="K22" s="24"/>
      <c r="L22" s="2"/>
      <c r="M22" s="2"/>
      <c r="N22" s="2"/>
      <c r="O22" s="2"/>
      <c r="P22" s="2"/>
      <c r="Q22" s="2"/>
      <c r="R22" s="2">
        <v>1</v>
      </c>
      <c r="S22" s="2"/>
      <c r="T22" s="2">
        <f t="shared" si="0"/>
        <v>1</v>
      </c>
      <c r="U22" s="30">
        <f>'Specifikace služeb'!C21</f>
        <v>60</v>
      </c>
      <c r="V22" s="7">
        <f t="shared" si="1"/>
        <v>60</v>
      </c>
      <c r="W22" s="31">
        <v>21</v>
      </c>
      <c r="X22" s="20">
        <f t="shared" si="2"/>
        <v>72.599999999999994</v>
      </c>
    </row>
    <row r="23" spans="1:24" x14ac:dyDescent="0.2">
      <c r="A23" s="34" t="s">
        <v>122</v>
      </c>
      <c r="B23" s="2" t="s">
        <v>103</v>
      </c>
      <c r="C23" s="2"/>
      <c r="D23" s="2"/>
      <c r="E23" s="2"/>
      <c r="F23" s="2"/>
      <c r="G23" s="2"/>
      <c r="H23" s="2"/>
      <c r="I23" s="2"/>
      <c r="J23" s="2"/>
      <c r="K23" s="24"/>
      <c r="L23" s="2"/>
      <c r="M23" s="2"/>
      <c r="N23" s="2"/>
      <c r="O23" s="2"/>
      <c r="P23" s="2"/>
      <c r="Q23" s="2"/>
      <c r="R23" s="2"/>
      <c r="S23" s="2"/>
      <c r="T23" s="2">
        <f t="shared" si="0"/>
        <v>0</v>
      </c>
      <c r="U23" s="30">
        <f>'Specifikace služeb'!C22</f>
        <v>56.4</v>
      </c>
      <c r="V23" s="7">
        <f t="shared" si="1"/>
        <v>0</v>
      </c>
      <c r="W23" s="31">
        <v>21</v>
      </c>
      <c r="X23" s="20">
        <f t="shared" si="2"/>
        <v>0</v>
      </c>
    </row>
    <row r="24" spans="1:24" x14ac:dyDescent="0.2">
      <c r="A24" s="34" t="s">
        <v>123</v>
      </c>
      <c r="B24" s="2" t="s">
        <v>103</v>
      </c>
      <c r="C24" s="2"/>
      <c r="D24" s="2"/>
      <c r="E24" s="2">
        <v>1</v>
      </c>
      <c r="F24" s="2"/>
      <c r="G24" s="2">
        <v>1</v>
      </c>
      <c r="H24" s="2"/>
      <c r="I24" s="2"/>
      <c r="J24" s="2"/>
      <c r="K24" s="24"/>
      <c r="L24" s="2"/>
      <c r="M24" s="2"/>
      <c r="N24" s="2"/>
      <c r="O24" s="2"/>
      <c r="P24" s="2"/>
      <c r="Q24" s="2"/>
      <c r="R24" s="2"/>
      <c r="S24" s="2"/>
      <c r="T24" s="2">
        <f t="shared" si="0"/>
        <v>2</v>
      </c>
      <c r="U24" s="30">
        <f>'Specifikace služeb'!C23</f>
        <v>48</v>
      </c>
      <c r="V24" s="7">
        <f t="shared" si="1"/>
        <v>96</v>
      </c>
      <c r="W24" s="31">
        <v>21</v>
      </c>
      <c r="X24" s="20">
        <f t="shared" si="2"/>
        <v>116.16</v>
      </c>
    </row>
    <row r="25" spans="1:24" x14ac:dyDescent="0.2">
      <c r="A25" s="34" t="s">
        <v>120</v>
      </c>
      <c r="B25" s="2" t="s">
        <v>103</v>
      </c>
      <c r="C25" s="2"/>
      <c r="D25" s="2"/>
      <c r="E25" s="2"/>
      <c r="F25" s="2"/>
      <c r="G25" s="2"/>
      <c r="H25" s="2"/>
      <c r="I25" s="2"/>
      <c r="J25" s="2"/>
      <c r="K25" s="24"/>
      <c r="L25" s="2"/>
      <c r="M25" s="2"/>
      <c r="N25" s="2"/>
      <c r="O25" s="2"/>
      <c r="P25" s="2"/>
      <c r="Q25" s="2"/>
      <c r="R25" s="2">
        <v>1</v>
      </c>
      <c r="S25" s="2"/>
      <c r="T25" s="2">
        <f t="shared" si="0"/>
        <v>1</v>
      </c>
      <c r="U25" s="30">
        <f>'Specifikace služeb'!C24</f>
        <v>52.8</v>
      </c>
      <c r="V25" s="7">
        <f t="shared" si="1"/>
        <v>52.8</v>
      </c>
      <c r="W25" s="31">
        <v>21</v>
      </c>
      <c r="X25" s="20">
        <f t="shared" si="2"/>
        <v>63.887999999999991</v>
      </c>
    </row>
    <row r="26" spans="1:24" x14ac:dyDescent="0.2">
      <c r="A26" s="47" t="s">
        <v>124</v>
      </c>
      <c r="B26" s="2" t="s">
        <v>103</v>
      </c>
      <c r="C26" s="2"/>
      <c r="D26" s="2"/>
      <c r="E26" s="2"/>
      <c r="F26" s="2"/>
      <c r="G26" s="2"/>
      <c r="H26" s="2"/>
      <c r="I26" s="2"/>
      <c r="J26" s="2"/>
      <c r="K26" s="24"/>
      <c r="L26" s="2"/>
      <c r="M26" s="2"/>
      <c r="N26" s="2"/>
      <c r="O26" s="2"/>
      <c r="P26" s="2"/>
      <c r="Q26" s="2"/>
      <c r="R26" s="2"/>
      <c r="S26" s="2"/>
      <c r="T26" s="2">
        <f t="shared" si="0"/>
        <v>0</v>
      </c>
      <c r="U26" s="30">
        <f>'Specifikace služeb'!C25</f>
        <v>56.4</v>
      </c>
      <c r="V26" s="7">
        <f t="shared" si="1"/>
        <v>0</v>
      </c>
      <c r="W26" s="31">
        <v>21</v>
      </c>
      <c r="X26" s="20">
        <f t="shared" si="2"/>
        <v>0</v>
      </c>
    </row>
    <row r="27" spans="1:24" x14ac:dyDescent="0.2">
      <c r="A27" s="47" t="s">
        <v>120</v>
      </c>
      <c r="B27" s="2" t="s">
        <v>103</v>
      </c>
      <c r="C27" s="2"/>
      <c r="D27" s="2"/>
      <c r="E27" s="2"/>
      <c r="F27" s="2"/>
      <c r="G27" s="2"/>
      <c r="H27" s="2"/>
      <c r="I27" s="2"/>
      <c r="J27" s="2"/>
      <c r="K27" s="24"/>
      <c r="L27" s="2"/>
      <c r="M27" s="2"/>
      <c r="N27" s="2"/>
      <c r="O27" s="2"/>
      <c r="P27" s="2"/>
      <c r="Q27" s="2"/>
      <c r="R27" s="2"/>
      <c r="S27" s="2"/>
      <c r="T27" s="2">
        <f t="shared" si="0"/>
        <v>0</v>
      </c>
      <c r="U27" s="30">
        <f>'Specifikace služeb'!C26</f>
        <v>60</v>
      </c>
      <c r="V27" s="7">
        <f t="shared" si="1"/>
        <v>0</v>
      </c>
      <c r="W27" s="31">
        <v>21</v>
      </c>
      <c r="X27" s="20">
        <f t="shared" si="2"/>
        <v>0</v>
      </c>
    </row>
    <row r="28" spans="1:24" x14ac:dyDescent="0.2">
      <c r="A28" s="47" t="s">
        <v>125</v>
      </c>
      <c r="B28" s="2" t="s">
        <v>103</v>
      </c>
      <c r="C28" s="2"/>
      <c r="D28" s="2"/>
      <c r="E28" s="2"/>
      <c r="F28" s="2"/>
      <c r="G28" s="2"/>
      <c r="H28" s="2"/>
      <c r="I28" s="2"/>
      <c r="J28" s="2"/>
      <c r="K28" s="24"/>
      <c r="L28" s="2"/>
      <c r="M28" s="2"/>
      <c r="N28" s="2"/>
      <c r="O28" s="2"/>
      <c r="P28" s="2"/>
      <c r="Q28" s="2"/>
      <c r="R28" s="2"/>
      <c r="S28" s="2"/>
      <c r="T28" s="2">
        <f t="shared" si="0"/>
        <v>0</v>
      </c>
      <c r="U28" s="30">
        <f>'Specifikace služeb'!C27</f>
        <v>50.4</v>
      </c>
      <c r="V28" s="7">
        <f t="shared" si="1"/>
        <v>0</v>
      </c>
      <c r="W28" s="31">
        <v>21</v>
      </c>
      <c r="X28" s="20">
        <f t="shared" si="2"/>
        <v>0</v>
      </c>
    </row>
    <row r="29" spans="1:24" x14ac:dyDescent="0.2">
      <c r="A29" s="44" t="s">
        <v>126</v>
      </c>
      <c r="B29" s="2" t="s">
        <v>127</v>
      </c>
      <c r="C29" s="2"/>
      <c r="D29" s="2"/>
      <c r="E29" s="2"/>
      <c r="F29" s="2"/>
      <c r="G29" s="2"/>
      <c r="H29" s="2"/>
      <c r="I29" s="2"/>
      <c r="J29" s="2"/>
      <c r="K29" s="24"/>
      <c r="L29" s="2">
        <v>6</v>
      </c>
      <c r="M29" s="2"/>
      <c r="N29" s="2">
        <v>4</v>
      </c>
      <c r="O29" s="2">
        <v>3</v>
      </c>
      <c r="P29" s="2"/>
      <c r="Q29" s="2"/>
      <c r="R29" s="2"/>
      <c r="S29" s="2"/>
      <c r="T29" s="2">
        <f t="shared" si="0"/>
        <v>13</v>
      </c>
      <c r="U29" s="30">
        <f>'Specifikace služeb'!C28</f>
        <v>72</v>
      </c>
      <c r="V29" s="7">
        <f t="shared" si="1"/>
        <v>936</v>
      </c>
      <c r="W29" s="31">
        <v>21</v>
      </c>
      <c r="X29" s="20">
        <f t="shared" si="2"/>
        <v>1132.56</v>
      </c>
    </row>
    <row r="30" spans="1:24" ht="25.5" x14ac:dyDescent="0.2">
      <c r="A30" s="63" t="s">
        <v>128</v>
      </c>
      <c r="B30" s="2" t="s">
        <v>129</v>
      </c>
      <c r="C30" s="2"/>
      <c r="D30" s="2"/>
      <c r="E30" s="2">
        <v>3</v>
      </c>
      <c r="F30" s="2"/>
      <c r="G30" s="2">
        <v>3</v>
      </c>
      <c r="H30" s="2"/>
      <c r="I30" s="2"/>
      <c r="J30" s="2"/>
      <c r="K30" s="24"/>
      <c r="L30" s="2"/>
      <c r="M30" s="2">
        <v>3</v>
      </c>
      <c r="N30" s="2"/>
      <c r="O30" s="2"/>
      <c r="P30" s="2">
        <v>3</v>
      </c>
      <c r="Q30" s="2">
        <v>3</v>
      </c>
      <c r="R30" s="2">
        <v>3</v>
      </c>
      <c r="S30" s="2"/>
      <c r="T30" s="2">
        <f t="shared" si="0"/>
        <v>18</v>
      </c>
      <c r="U30" s="30">
        <f>'Specifikace služeb'!C29</f>
        <v>15.6</v>
      </c>
      <c r="V30" s="7">
        <f t="shared" si="1"/>
        <v>280.8</v>
      </c>
      <c r="W30" s="31">
        <v>21</v>
      </c>
      <c r="X30" s="20">
        <f t="shared" si="2"/>
        <v>339.76800000000003</v>
      </c>
    </row>
    <row r="31" spans="1:24" x14ac:dyDescent="0.2">
      <c r="A31" s="34" t="s">
        <v>130</v>
      </c>
      <c r="B31" s="2" t="s">
        <v>129</v>
      </c>
      <c r="C31" s="2"/>
      <c r="D31" s="2"/>
      <c r="E31" s="2">
        <v>6</v>
      </c>
      <c r="F31" s="2"/>
      <c r="G31" s="2">
        <v>25</v>
      </c>
      <c r="H31" s="2"/>
      <c r="I31" s="2">
        <v>20</v>
      </c>
      <c r="J31" s="2"/>
      <c r="K31" s="24"/>
      <c r="L31" s="2"/>
      <c r="M31" s="2">
        <v>3</v>
      </c>
      <c r="N31" s="2"/>
      <c r="O31" s="2"/>
      <c r="P31" s="2">
        <v>3</v>
      </c>
      <c r="Q31" s="2">
        <v>1</v>
      </c>
      <c r="R31" s="2">
        <v>3</v>
      </c>
      <c r="S31" s="2"/>
      <c r="T31" s="2">
        <f t="shared" ref="T31:T44" si="3">SUM(C31:S31)</f>
        <v>61</v>
      </c>
      <c r="U31" s="30">
        <f>'Specifikace služeb'!C30</f>
        <v>24</v>
      </c>
      <c r="V31" s="7">
        <f t="shared" si="1"/>
        <v>1464</v>
      </c>
      <c r="W31" s="31">
        <v>21</v>
      </c>
      <c r="X31" s="20">
        <f t="shared" si="2"/>
        <v>1771.44</v>
      </c>
    </row>
    <row r="32" spans="1:24" x14ac:dyDescent="0.2">
      <c r="A32" s="47" t="s">
        <v>131</v>
      </c>
      <c r="B32" s="2" t="s">
        <v>129</v>
      </c>
      <c r="C32" s="2">
        <v>15</v>
      </c>
      <c r="D32" s="2"/>
      <c r="E32" s="2">
        <v>20</v>
      </c>
      <c r="F32" s="2"/>
      <c r="G32" s="2"/>
      <c r="H32" s="2"/>
      <c r="I32" s="2"/>
      <c r="J32" s="2"/>
      <c r="K32" s="24"/>
      <c r="L32" s="2"/>
      <c r="M32" s="2">
        <v>6</v>
      </c>
      <c r="N32" s="2"/>
      <c r="O32" s="2"/>
      <c r="P32" s="2"/>
      <c r="Q32" s="2">
        <v>10</v>
      </c>
      <c r="R32" s="2"/>
      <c r="S32" s="2"/>
      <c r="T32" s="2">
        <f t="shared" si="3"/>
        <v>51</v>
      </c>
      <c r="U32" s="30">
        <f>'Specifikace služeb'!C31</f>
        <v>15.6</v>
      </c>
      <c r="V32" s="7">
        <f t="shared" si="1"/>
        <v>795.6</v>
      </c>
      <c r="W32" s="31">
        <v>21</v>
      </c>
      <c r="X32" s="20">
        <f t="shared" si="2"/>
        <v>962.67600000000004</v>
      </c>
    </row>
    <row r="33" spans="1:24" x14ac:dyDescent="0.2">
      <c r="A33" s="47" t="s">
        <v>192</v>
      </c>
      <c r="B33" s="2"/>
      <c r="C33" s="2"/>
      <c r="D33" s="2"/>
      <c r="E33" s="2"/>
      <c r="F33" s="2"/>
      <c r="G33" s="2"/>
      <c r="H33" s="2"/>
      <c r="I33" s="2"/>
      <c r="J33" s="2"/>
      <c r="K33" s="24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">
      <c r="A34" s="34" t="s">
        <v>133</v>
      </c>
      <c r="B34" s="2" t="s">
        <v>129</v>
      </c>
      <c r="C34" s="2"/>
      <c r="D34" s="2"/>
      <c r="E34" s="2"/>
      <c r="F34" s="2"/>
      <c r="G34" s="2"/>
      <c r="H34" s="2">
        <v>1</v>
      </c>
      <c r="I34" s="2"/>
      <c r="J34" s="2"/>
      <c r="K34" s="24"/>
      <c r="L34" s="2"/>
      <c r="M34" s="2">
        <v>11</v>
      </c>
      <c r="N34" s="2"/>
      <c r="O34" s="2"/>
      <c r="P34" s="2">
        <v>38</v>
      </c>
      <c r="Q34" s="2">
        <v>6</v>
      </c>
      <c r="R34" s="2">
        <v>6</v>
      </c>
      <c r="S34" s="2">
        <v>20</v>
      </c>
      <c r="T34" s="2">
        <f t="shared" si="3"/>
        <v>82</v>
      </c>
      <c r="U34" s="30">
        <f>'Specifikace služeb'!C33</f>
        <v>12</v>
      </c>
      <c r="V34" s="7">
        <f t="shared" si="1"/>
        <v>984</v>
      </c>
      <c r="W34" s="31">
        <v>21</v>
      </c>
      <c r="X34" s="20">
        <f t="shared" si="2"/>
        <v>1190.6400000000001</v>
      </c>
    </row>
    <row r="35" spans="1:24" x14ac:dyDescent="0.2">
      <c r="A35" s="34" t="s">
        <v>134</v>
      </c>
      <c r="B35" s="2" t="s">
        <v>129</v>
      </c>
      <c r="C35" s="2">
        <v>50</v>
      </c>
      <c r="D35" s="2"/>
      <c r="E35" s="2">
        <v>94</v>
      </c>
      <c r="F35" s="2"/>
      <c r="G35" s="2">
        <v>66</v>
      </c>
      <c r="H35" s="2"/>
      <c r="I35" s="2"/>
      <c r="J35" s="2"/>
      <c r="K35" s="24"/>
      <c r="L35" s="2"/>
      <c r="M35" s="2"/>
      <c r="N35" s="2"/>
      <c r="O35" s="2"/>
      <c r="P35" s="2"/>
      <c r="Q35" s="2"/>
      <c r="R35" s="2"/>
      <c r="S35" s="2"/>
      <c r="T35" s="2">
        <f t="shared" si="3"/>
        <v>210</v>
      </c>
      <c r="U35" s="30">
        <f>'Specifikace služeb'!C34</f>
        <v>14.4</v>
      </c>
      <c r="V35" s="7">
        <f t="shared" si="1"/>
        <v>3024</v>
      </c>
      <c r="W35" s="31">
        <v>21</v>
      </c>
      <c r="X35" s="20">
        <f t="shared" si="2"/>
        <v>3659.04</v>
      </c>
    </row>
    <row r="36" spans="1:24" x14ac:dyDescent="0.2">
      <c r="A36" s="34" t="s">
        <v>135</v>
      </c>
      <c r="B36" s="2" t="s">
        <v>129</v>
      </c>
      <c r="C36" s="2">
        <v>30</v>
      </c>
      <c r="D36" s="2"/>
      <c r="E36" s="2"/>
      <c r="F36" s="2"/>
      <c r="G36" s="2"/>
      <c r="H36" s="2"/>
      <c r="I36" s="2"/>
      <c r="J36" s="2"/>
      <c r="K36" s="24"/>
      <c r="L36" s="2"/>
      <c r="M36" s="2"/>
      <c r="N36" s="2"/>
      <c r="O36" s="2"/>
      <c r="P36" s="2"/>
      <c r="Q36" s="2"/>
      <c r="R36" s="2"/>
      <c r="S36" s="2">
        <v>12</v>
      </c>
      <c r="T36" s="2">
        <f t="shared" si="3"/>
        <v>42</v>
      </c>
      <c r="U36" s="30">
        <f>'Specifikace služeb'!C35</f>
        <v>18</v>
      </c>
      <c r="V36" s="7">
        <f t="shared" si="1"/>
        <v>756</v>
      </c>
      <c r="W36" s="31">
        <v>21</v>
      </c>
      <c r="X36" s="20">
        <f t="shared" si="2"/>
        <v>914.76</v>
      </c>
    </row>
    <row r="37" spans="1:24" x14ac:dyDescent="0.2">
      <c r="A37" s="34" t="s">
        <v>136</v>
      </c>
      <c r="B37" s="2" t="s">
        <v>129</v>
      </c>
      <c r="C37" s="2">
        <v>10</v>
      </c>
      <c r="D37" s="2"/>
      <c r="E37" s="2">
        <v>20</v>
      </c>
      <c r="F37" s="2"/>
      <c r="G37" s="2"/>
      <c r="H37" s="2"/>
      <c r="I37" s="2"/>
      <c r="J37" s="2"/>
      <c r="K37" s="24"/>
      <c r="L37" s="2"/>
      <c r="M37" s="2"/>
      <c r="N37" s="2"/>
      <c r="O37" s="2"/>
      <c r="P37" s="2"/>
      <c r="Q37" s="2"/>
      <c r="R37" s="2">
        <v>3</v>
      </c>
      <c r="S37" s="2"/>
      <c r="T37" s="2">
        <f t="shared" si="3"/>
        <v>33</v>
      </c>
      <c r="U37" s="30">
        <f>'Specifikace služeb'!C36</f>
        <v>14.4</v>
      </c>
      <c r="V37" s="7">
        <f t="shared" si="1"/>
        <v>475.2</v>
      </c>
      <c r="W37" s="31">
        <v>21</v>
      </c>
      <c r="X37" s="20">
        <f t="shared" si="2"/>
        <v>574.99199999999996</v>
      </c>
    </row>
    <row r="38" spans="1:24" x14ac:dyDescent="0.2">
      <c r="A38" s="34" t="s">
        <v>137</v>
      </c>
      <c r="B38" s="2" t="s">
        <v>129</v>
      </c>
      <c r="C38" s="2">
        <v>245</v>
      </c>
      <c r="D38" s="2"/>
      <c r="E38" s="2">
        <v>148</v>
      </c>
      <c r="F38" s="2"/>
      <c r="G38" s="2">
        <v>65</v>
      </c>
      <c r="H38" s="2">
        <v>4</v>
      </c>
      <c r="I38" s="2">
        <v>32</v>
      </c>
      <c r="J38" s="2"/>
      <c r="K38" s="24"/>
      <c r="L38" s="2">
        <v>6</v>
      </c>
      <c r="M38" s="2">
        <v>25</v>
      </c>
      <c r="N38" s="2">
        <v>4</v>
      </c>
      <c r="O38" s="2">
        <v>3</v>
      </c>
      <c r="P38" s="2">
        <v>6</v>
      </c>
      <c r="Q38" s="2">
        <v>3</v>
      </c>
      <c r="R38" s="2">
        <v>11</v>
      </c>
      <c r="S38" s="2">
        <v>60</v>
      </c>
      <c r="T38" s="2">
        <f t="shared" si="3"/>
        <v>612</v>
      </c>
      <c r="U38" s="30">
        <f>'Specifikace služeb'!C37</f>
        <v>13.2</v>
      </c>
      <c r="V38" s="7">
        <f t="shared" si="1"/>
        <v>8078.4</v>
      </c>
      <c r="W38" s="31">
        <v>21</v>
      </c>
      <c r="X38" s="20">
        <f t="shared" si="2"/>
        <v>9774.8639999999996</v>
      </c>
    </row>
    <row r="39" spans="1:24" x14ac:dyDescent="0.2">
      <c r="A39" s="34" t="s">
        <v>138</v>
      </c>
      <c r="B39" s="2" t="s">
        <v>129</v>
      </c>
      <c r="C39" s="2"/>
      <c r="D39" s="2">
        <v>9</v>
      </c>
      <c r="E39" s="2"/>
      <c r="F39" s="2">
        <v>10</v>
      </c>
      <c r="G39" s="2">
        <v>2</v>
      </c>
      <c r="H39" s="2"/>
      <c r="I39" s="2"/>
      <c r="J39" s="2"/>
      <c r="K39" s="24"/>
      <c r="L39" s="2">
        <v>6</v>
      </c>
      <c r="M39" s="2">
        <v>2</v>
      </c>
      <c r="N39" s="2">
        <v>4</v>
      </c>
      <c r="O39" s="2">
        <v>3</v>
      </c>
      <c r="P39" s="2">
        <v>1</v>
      </c>
      <c r="Q39" s="2"/>
      <c r="R39" s="2"/>
      <c r="S39" s="2"/>
      <c r="T39" s="2">
        <f t="shared" si="3"/>
        <v>37</v>
      </c>
      <c r="U39" s="30">
        <f>'Specifikace služeb'!C38</f>
        <v>120</v>
      </c>
      <c r="V39" s="7">
        <f t="shared" si="1"/>
        <v>4440</v>
      </c>
      <c r="W39" s="31">
        <v>21</v>
      </c>
      <c r="X39" s="20">
        <f t="shared" si="2"/>
        <v>5372.4</v>
      </c>
    </row>
    <row r="40" spans="1:24" x14ac:dyDescent="0.2">
      <c r="A40" s="34" t="s">
        <v>139</v>
      </c>
      <c r="B40" s="2" t="s">
        <v>129</v>
      </c>
      <c r="C40" s="2">
        <v>35</v>
      </c>
      <c r="D40" s="2">
        <v>5</v>
      </c>
      <c r="E40" s="2">
        <v>25</v>
      </c>
      <c r="F40" s="2"/>
      <c r="G40" s="2">
        <v>30</v>
      </c>
      <c r="H40" s="2">
        <v>2</v>
      </c>
      <c r="I40" s="2">
        <v>15</v>
      </c>
      <c r="J40" s="2"/>
      <c r="K40" s="24"/>
      <c r="L40" s="2">
        <v>6</v>
      </c>
      <c r="M40" s="2">
        <v>5</v>
      </c>
      <c r="N40" s="2">
        <v>4</v>
      </c>
      <c r="O40" s="2">
        <v>3</v>
      </c>
      <c r="P40" s="2"/>
      <c r="Q40" s="2">
        <v>3</v>
      </c>
      <c r="R40" s="2"/>
      <c r="S40" s="2">
        <v>20</v>
      </c>
      <c r="T40" s="2">
        <f t="shared" si="3"/>
        <v>153</v>
      </c>
      <c r="U40" s="30">
        <f>'Specifikace služeb'!C39</f>
        <v>24</v>
      </c>
      <c r="V40" s="7">
        <f t="shared" si="1"/>
        <v>3672</v>
      </c>
      <c r="W40" s="31">
        <v>21</v>
      </c>
      <c r="X40" s="20">
        <f t="shared" si="2"/>
        <v>4443.12</v>
      </c>
    </row>
    <row r="41" spans="1:24" x14ac:dyDescent="0.2">
      <c r="A41" s="34" t="s">
        <v>140</v>
      </c>
      <c r="B41" s="2" t="s">
        <v>129</v>
      </c>
      <c r="C41" s="2"/>
      <c r="D41" s="2"/>
      <c r="E41" s="2"/>
      <c r="F41" s="2"/>
      <c r="G41" s="2"/>
      <c r="H41" s="2"/>
      <c r="I41" s="2"/>
      <c r="J41" s="2"/>
      <c r="K41" s="24"/>
      <c r="L41" s="2"/>
      <c r="M41" s="2">
        <v>3</v>
      </c>
      <c r="N41" s="2"/>
      <c r="O41" s="2"/>
      <c r="P41" s="2">
        <v>12</v>
      </c>
      <c r="Q41" s="2">
        <v>6</v>
      </c>
      <c r="R41" s="2"/>
      <c r="S41" s="2"/>
      <c r="T41" s="2">
        <f t="shared" si="3"/>
        <v>21</v>
      </c>
      <c r="U41" s="30">
        <f>'Specifikace služeb'!C40</f>
        <v>36</v>
      </c>
      <c r="V41" s="7">
        <f t="shared" si="1"/>
        <v>756</v>
      </c>
      <c r="W41" s="31">
        <v>21</v>
      </c>
      <c r="X41" s="20">
        <f t="shared" si="2"/>
        <v>914.76</v>
      </c>
    </row>
    <row r="42" spans="1:24" x14ac:dyDescent="0.2">
      <c r="A42" s="34" t="s">
        <v>141</v>
      </c>
      <c r="B42" s="2" t="s">
        <v>129</v>
      </c>
      <c r="C42" s="2"/>
      <c r="D42" s="2"/>
      <c r="E42" s="2"/>
      <c r="F42" s="2"/>
      <c r="G42" s="2"/>
      <c r="H42" s="2"/>
      <c r="I42" s="2"/>
      <c r="J42" s="2"/>
      <c r="K42" s="24"/>
      <c r="L42" s="2"/>
      <c r="M42" s="2"/>
      <c r="N42" s="2"/>
      <c r="O42" s="2"/>
      <c r="P42" s="2"/>
      <c r="Q42" s="2"/>
      <c r="R42" s="2"/>
      <c r="S42" s="2"/>
      <c r="T42" s="2">
        <f t="shared" si="3"/>
        <v>0</v>
      </c>
      <c r="U42" s="30">
        <f>'Specifikace služeb'!C41</f>
        <v>48</v>
      </c>
      <c r="V42" s="7">
        <f t="shared" si="1"/>
        <v>0</v>
      </c>
      <c r="W42" s="31">
        <v>21</v>
      </c>
      <c r="X42" s="20">
        <f t="shared" si="2"/>
        <v>0</v>
      </c>
    </row>
    <row r="43" spans="1:24" x14ac:dyDescent="0.2">
      <c r="A43" s="34" t="s">
        <v>142</v>
      </c>
      <c r="B43" s="2" t="s">
        <v>129</v>
      </c>
      <c r="C43" s="2">
        <v>20</v>
      </c>
      <c r="D43" s="2">
        <v>9</v>
      </c>
      <c r="E43" s="2">
        <v>15</v>
      </c>
      <c r="F43" s="2"/>
      <c r="G43" s="2">
        <v>21</v>
      </c>
      <c r="H43" s="2">
        <v>3</v>
      </c>
      <c r="I43" s="2">
        <v>30</v>
      </c>
      <c r="J43" s="2"/>
      <c r="K43" s="24"/>
      <c r="L43" s="2"/>
      <c r="M43" s="2">
        <v>10</v>
      </c>
      <c r="N43" s="2"/>
      <c r="O43" s="2"/>
      <c r="P43" s="2">
        <v>6</v>
      </c>
      <c r="Q43" s="2">
        <v>3</v>
      </c>
      <c r="R43" s="2">
        <v>3</v>
      </c>
      <c r="S43" s="2">
        <v>55</v>
      </c>
      <c r="T43" s="2">
        <f t="shared" si="3"/>
        <v>175</v>
      </c>
      <c r="U43" s="30">
        <f>'Specifikace služeb'!C42</f>
        <v>7.2</v>
      </c>
      <c r="V43" s="7">
        <f t="shared" si="1"/>
        <v>1260</v>
      </c>
      <c r="W43" s="31">
        <v>21</v>
      </c>
      <c r="X43" s="20">
        <f t="shared" si="2"/>
        <v>1524.6</v>
      </c>
    </row>
    <row r="44" spans="1:24" ht="25.5" x14ac:dyDescent="0.2">
      <c r="A44" s="68" t="s">
        <v>143</v>
      </c>
      <c r="B44" s="2" t="s">
        <v>103</v>
      </c>
      <c r="C44" s="2"/>
      <c r="D44" s="2"/>
      <c r="E44" s="2">
        <v>3</v>
      </c>
      <c r="F44" s="2"/>
      <c r="G44" s="2">
        <v>3</v>
      </c>
      <c r="H44" s="2">
        <v>1</v>
      </c>
      <c r="I44" s="2">
        <v>7</v>
      </c>
      <c r="J44" s="2"/>
      <c r="K44" s="24"/>
      <c r="L44" s="2"/>
      <c r="M44" s="2">
        <v>1</v>
      </c>
      <c r="N44" s="2"/>
      <c r="O44" s="2"/>
      <c r="P44" s="2"/>
      <c r="Q44" s="2">
        <v>1</v>
      </c>
      <c r="R44" s="2"/>
      <c r="S44" s="2">
        <v>15</v>
      </c>
      <c r="T44" s="2">
        <f t="shared" si="3"/>
        <v>31</v>
      </c>
      <c r="U44" s="30">
        <f>'Specifikace služeb'!C43</f>
        <v>36</v>
      </c>
      <c r="V44" s="7">
        <f t="shared" si="1"/>
        <v>1116</v>
      </c>
      <c r="W44" s="31">
        <v>21</v>
      </c>
      <c r="X44" s="20">
        <f t="shared" si="2"/>
        <v>1350.36</v>
      </c>
    </row>
    <row r="45" spans="1:24" x14ac:dyDescent="0.2">
      <c r="A45" s="34" t="s">
        <v>144</v>
      </c>
      <c r="B45" s="2" t="s">
        <v>103</v>
      </c>
      <c r="C45" s="2">
        <v>8</v>
      </c>
      <c r="D45" s="2">
        <v>4</v>
      </c>
      <c r="E45" s="2">
        <v>4</v>
      </c>
      <c r="F45" s="2"/>
      <c r="G45" s="2">
        <v>8</v>
      </c>
      <c r="H45" s="2">
        <v>1</v>
      </c>
      <c r="I45" s="2">
        <v>3</v>
      </c>
      <c r="J45" s="2"/>
      <c r="K45" s="24"/>
      <c r="L45" s="2"/>
      <c r="M45" s="2">
        <v>3</v>
      </c>
      <c r="N45" s="2"/>
      <c r="O45" s="2"/>
      <c r="P45" s="2"/>
      <c r="Q45" s="2"/>
      <c r="R45" s="2"/>
      <c r="S45" s="2">
        <v>2</v>
      </c>
      <c r="T45" s="2">
        <f t="shared" ref="T45:T57" si="4">SUM(C45:S45)</f>
        <v>33</v>
      </c>
      <c r="U45" s="30">
        <f>'Specifikace služeb'!C44</f>
        <v>30</v>
      </c>
      <c r="V45" s="7">
        <f t="shared" si="1"/>
        <v>990</v>
      </c>
      <c r="W45" s="31">
        <v>21</v>
      </c>
      <c r="X45" s="20">
        <f t="shared" si="2"/>
        <v>1197.9000000000001</v>
      </c>
    </row>
    <row r="46" spans="1:24" x14ac:dyDescent="0.2">
      <c r="A46" s="34" t="s">
        <v>145</v>
      </c>
      <c r="B46" s="2" t="s">
        <v>103</v>
      </c>
      <c r="C46" s="2"/>
      <c r="D46" s="2">
        <v>2</v>
      </c>
      <c r="E46" s="2"/>
      <c r="F46" s="2"/>
      <c r="G46" s="2"/>
      <c r="H46" s="2"/>
      <c r="I46" s="2">
        <v>6</v>
      </c>
      <c r="J46" s="2"/>
      <c r="K46" s="24"/>
      <c r="L46" s="2"/>
      <c r="M46" s="2">
        <v>1</v>
      </c>
      <c r="N46" s="2"/>
      <c r="O46" s="2"/>
      <c r="P46" s="2"/>
      <c r="Q46" s="2"/>
      <c r="R46" s="2"/>
      <c r="S46" s="2">
        <v>3</v>
      </c>
      <c r="T46" s="2">
        <f t="shared" si="4"/>
        <v>12</v>
      </c>
      <c r="U46" s="30">
        <f>'Specifikace služeb'!C45</f>
        <v>36</v>
      </c>
      <c r="V46" s="7">
        <f t="shared" si="1"/>
        <v>432</v>
      </c>
      <c r="W46" s="31">
        <v>21</v>
      </c>
      <c r="X46" s="20">
        <f t="shared" si="2"/>
        <v>522.72</v>
      </c>
    </row>
    <row r="47" spans="1:24" x14ac:dyDescent="0.2">
      <c r="A47" s="34" t="s">
        <v>146</v>
      </c>
      <c r="B47" s="2" t="s">
        <v>103</v>
      </c>
      <c r="C47" s="2">
        <v>5</v>
      </c>
      <c r="D47" s="2">
        <v>2</v>
      </c>
      <c r="E47" s="2">
        <v>3</v>
      </c>
      <c r="F47" s="2"/>
      <c r="G47" s="2">
        <v>1</v>
      </c>
      <c r="H47" s="2">
        <v>1</v>
      </c>
      <c r="I47" s="2">
        <v>0</v>
      </c>
      <c r="J47" s="2"/>
      <c r="K47" s="24"/>
      <c r="L47" s="2"/>
      <c r="M47" s="2"/>
      <c r="N47" s="2"/>
      <c r="O47" s="2"/>
      <c r="P47" s="2">
        <v>1</v>
      </c>
      <c r="Q47" s="2">
        <v>2</v>
      </c>
      <c r="R47" s="2">
        <v>1</v>
      </c>
      <c r="S47" s="2">
        <v>2</v>
      </c>
      <c r="T47" s="2">
        <f t="shared" si="4"/>
        <v>18</v>
      </c>
      <c r="U47" s="30">
        <f>'Specifikace služeb'!C46</f>
        <v>48</v>
      </c>
      <c r="V47" s="7">
        <f t="shared" si="1"/>
        <v>864</v>
      </c>
      <c r="W47" s="31">
        <v>21</v>
      </c>
      <c r="X47" s="20">
        <f t="shared" si="2"/>
        <v>1045.44</v>
      </c>
    </row>
    <row r="48" spans="1:24" x14ac:dyDescent="0.2">
      <c r="A48" s="19" t="s">
        <v>147</v>
      </c>
      <c r="B48" s="2" t="s">
        <v>103</v>
      </c>
      <c r="C48" s="2"/>
      <c r="D48" s="2"/>
      <c r="E48" s="2"/>
      <c r="F48" s="2"/>
      <c r="G48" s="2"/>
      <c r="H48" s="2"/>
      <c r="I48" s="2"/>
      <c r="J48" s="2"/>
      <c r="K48" s="24"/>
      <c r="L48" s="2"/>
      <c r="M48" s="2"/>
      <c r="N48" s="2"/>
      <c r="O48" s="2"/>
      <c r="P48" s="2"/>
      <c r="Q48" s="2"/>
      <c r="R48" s="2"/>
      <c r="S48" s="2"/>
      <c r="T48" s="2">
        <f t="shared" si="4"/>
        <v>0</v>
      </c>
      <c r="U48" s="30">
        <f>'Specifikace služeb'!C47</f>
        <v>66</v>
      </c>
      <c r="V48" s="7">
        <f t="shared" si="1"/>
        <v>0</v>
      </c>
      <c r="W48" s="31">
        <v>21</v>
      </c>
      <c r="X48" s="20">
        <f t="shared" si="2"/>
        <v>0</v>
      </c>
    </row>
    <row r="49" spans="1:24" x14ac:dyDescent="0.2">
      <c r="A49" s="19" t="s">
        <v>148</v>
      </c>
      <c r="B49" s="2" t="s">
        <v>103</v>
      </c>
      <c r="C49" s="2"/>
      <c r="D49" s="2"/>
      <c r="E49" s="2"/>
      <c r="F49" s="2"/>
      <c r="G49" s="2">
        <v>8</v>
      </c>
      <c r="H49" s="2"/>
      <c r="I49" s="2"/>
      <c r="J49" s="2"/>
      <c r="K49" s="24"/>
      <c r="L49" s="2">
        <v>1</v>
      </c>
      <c r="M49" s="2">
        <v>1</v>
      </c>
      <c r="N49" s="2">
        <v>1</v>
      </c>
      <c r="O49" s="2">
        <v>1</v>
      </c>
      <c r="P49" s="2"/>
      <c r="Q49" s="2"/>
      <c r="R49" s="2"/>
      <c r="S49" s="2"/>
      <c r="T49" s="2">
        <f t="shared" si="4"/>
        <v>12</v>
      </c>
      <c r="U49" s="30">
        <f>'Specifikace služeb'!C48</f>
        <v>54</v>
      </c>
      <c r="V49" s="7">
        <f t="shared" si="1"/>
        <v>648</v>
      </c>
      <c r="W49" s="31">
        <v>21</v>
      </c>
      <c r="X49" s="20">
        <f t="shared" si="2"/>
        <v>784.08</v>
      </c>
    </row>
    <row r="50" spans="1:24" x14ac:dyDescent="0.2">
      <c r="A50" s="19" t="s">
        <v>149</v>
      </c>
      <c r="B50" s="2" t="s">
        <v>103</v>
      </c>
      <c r="C50" s="2"/>
      <c r="D50" s="2"/>
      <c r="E50" s="2"/>
      <c r="F50" s="2"/>
      <c r="G50" s="2"/>
      <c r="H50" s="2"/>
      <c r="I50" s="2"/>
      <c r="J50" s="2"/>
      <c r="K50" s="24"/>
      <c r="L50" s="2"/>
      <c r="M50" s="2"/>
      <c r="N50" s="2"/>
      <c r="O50" s="2"/>
      <c r="P50" s="2"/>
      <c r="Q50" s="2"/>
      <c r="R50" s="2"/>
      <c r="S50" s="2"/>
      <c r="T50" s="2">
        <f t="shared" si="4"/>
        <v>0</v>
      </c>
      <c r="U50" s="30">
        <f>'Specifikace služeb'!C49</f>
        <v>78</v>
      </c>
      <c r="V50" s="7">
        <f t="shared" si="1"/>
        <v>0</v>
      </c>
      <c r="W50" s="31">
        <v>21</v>
      </c>
      <c r="X50" s="20">
        <f t="shared" si="2"/>
        <v>0</v>
      </c>
    </row>
    <row r="51" spans="1:24" x14ac:dyDescent="0.2">
      <c r="A51" s="19" t="s">
        <v>150</v>
      </c>
      <c r="B51" s="2" t="s">
        <v>103</v>
      </c>
      <c r="C51" s="2">
        <v>40</v>
      </c>
      <c r="D51" s="2">
        <v>2</v>
      </c>
      <c r="E51" s="2">
        <v>22</v>
      </c>
      <c r="F51" s="2"/>
      <c r="G51" s="2">
        <v>15</v>
      </c>
      <c r="H51" s="2">
        <v>1</v>
      </c>
      <c r="I51" s="2"/>
      <c r="J51" s="2"/>
      <c r="K51" s="24"/>
      <c r="L51" s="2"/>
      <c r="M51" s="2">
        <v>3</v>
      </c>
      <c r="N51" s="2"/>
      <c r="O51" s="2"/>
      <c r="P51" s="2"/>
      <c r="Q51" s="2"/>
      <c r="R51" s="2"/>
      <c r="S51" s="2">
        <v>30</v>
      </c>
      <c r="T51" s="2">
        <f t="shared" si="4"/>
        <v>113</v>
      </c>
      <c r="U51" s="30">
        <f>'Specifikace služeb'!C50</f>
        <v>24</v>
      </c>
      <c r="V51" s="7">
        <f t="shared" si="1"/>
        <v>2712</v>
      </c>
      <c r="W51" s="31">
        <v>21</v>
      </c>
      <c r="X51" s="20">
        <f t="shared" si="2"/>
        <v>3281.52</v>
      </c>
    </row>
    <row r="52" spans="1:24" x14ac:dyDescent="0.2">
      <c r="A52" s="19" t="s">
        <v>151</v>
      </c>
      <c r="B52" s="2" t="s">
        <v>103</v>
      </c>
      <c r="C52" s="2"/>
      <c r="D52" s="2"/>
      <c r="E52" s="2"/>
      <c r="F52" s="2"/>
      <c r="G52" s="2"/>
      <c r="H52" s="2"/>
      <c r="I52" s="2"/>
      <c r="J52" s="2"/>
      <c r="K52" s="24"/>
      <c r="L52" s="2"/>
      <c r="M52" s="2"/>
      <c r="N52" s="2"/>
      <c r="O52" s="2"/>
      <c r="P52" s="2"/>
      <c r="Q52" s="2">
        <v>3</v>
      </c>
      <c r="R52" s="2"/>
      <c r="S52" s="2"/>
      <c r="T52" s="2">
        <f t="shared" si="4"/>
        <v>3</v>
      </c>
      <c r="U52" s="30">
        <f>'Specifikace služeb'!C51</f>
        <v>72</v>
      </c>
      <c r="V52" s="7">
        <f t="shared" si="1"/>
        <v>216</v>
      </c>
      <c r="W52" s="31">
        <v>21</v>
      </c>
      <c r="X52" s="20">
        <f t="shared" si="2"/>
        <v>261.36</v>
      </c>
    </row>
    <row r="53" spans="1:24" x14ac:dyDescent="0.2">
      <c r="A53" s="19" t="s">
        <v>152</v>
      </c>
      <c r="B53" s="2" t="s">
        <v>103</v>
      </c>
      <c r="C53" s="2"/>
      <c r="D53" s="2"/>
      <c r="E53" s="2">
        <v>10</v>
      </c>
      <c r="F53" s="2"/>
      <c r="G53" s="2">
        <v>10</v>
      </c>
      <c r="H53" s="2">
        <v>1</v>
      </c>
      <c r="I53" s="2">
        <v>8</v>
      </c>
      <c r="J53" s="2"/>
      <c r="K53" s="24"/>
      <c r="L53" s="2"/>
      <c r="M53" s="2">
        <v>5</v>
      </c>
      <c r="N53" s="2"/>
      <c r="O53" s="2"/>
      <c r="P53" s="2">
        <v>4</v>
      </c>
      <c r="Q53" s="2"/>
      <c r="R53" s="2"/>
      <c r="S53" s="2">
        <v>6</v>
      </c>
      <c r="T53" s="2">
        <f t="shared" si="4"/>
        <v>44</v>
      </c>
      <c r="U53" s="30">
        <f>'Specifikace služeb'!C52</f>
        <v>42</v>
      </c>
      <c r="V53" s="7">
        <f t="shared" si="1"/>
        <v>1848</v>
      </c>
      <c r="W53" s="31">
        <v>21</v>
      </c>
      <c r="X53" s="20">
        <f t="shared" si="2"/>
        <v>2236.08</v>
      </c>
    </row>
    <row r="54" spans="1:24" x14ac:dyDescent="0.2">
      <c r="A54" s="19" t="s">
        <v>153</v>
      </c>
      <c r="B54" s="2" t="s">
        <v>103</v>
      </c>
      <c r="C54" s="2"/>
      <c r="D54" s="2">
        <v>15</v>
      </c>
      <c r="E54" s="2"/>
      <c r="F54" s="2">
        <v>10</v>
      </c>
      <c r="G54" s="2"/>
      <c r="H54" s="2"/>
      <c r="I54" s="2">
        <v>6</v>
      </c>
      <c r="J54" s="2"/>
      <c r="K54" s="24"/>
      <c r="L54" s="2"/>
      <c r="M54" s="2">
        <v>2</v>
      </c>
      <c r="N54" s="2"/>
      <c r="O54" s="2">
        <v>3</v>
      </c>
      <c r="P54" s="2">
        <v>1</v>
      </c>
      <c r="Q54" s="2"/>
      <c r="R54" s="2"/>
      <c r="S54" s="2"/>
      <c r="T54" s="2">
        <f t="shared" si="4"/>
        <v>37</v>
      </c>
      <c r="U54" s="30">
        <f>'Specifikace služeb'!C53</f>
        <v>36</v>
      </c>
      <c r="V54" s="7">
        <f t="shared" si="1"/>
        <v>1332</v>
      </c>
      <c r="W54" s="31">
        <v>21</v>
      </c>
      <c r="X54" s="20">
        <f t="shared" si="2"/>
        <v>1611.72</v>
      </c>
    </row>
    <row r="55" spans="1:24" x14ac:dyDescent="0.2">
      <c r="A55" s="19" t="s">
        <v>154</v>
      </c>
      <c r="B55" s="2" t="s">
        <v>103</v>
      </c>
      <c r="C55" s="2"/>
      <c r="D55" s="2"/>
      <c r="E55" s="2"/>
      <c r="F55" s="2"/>
      <c r="G55" s="2"/>
      <c r="H55" s="2"/>
      <c r="I55" s="2">
        <v>5</v>
      </c>
      <c r="J55" s="2"/>
      <c r="K55" s="24"/>
      <c r="L55" s="2"/>
      <c r="M55" s="2">
        <v>1</v>
      </c>
      <c r="N55" s="2"/>
      <c r="O55" s="2"/>
      <c r="P55" s="2"/>
      <c r="Q55" s="2"/>
      <c r="R55" s="2"/>
      <c r="S55" s="2">
        <v>3</v>
      </c>
      <c r="T55" s="2">
        <f t="shared" si="4"/>
        <v>9</v>
      </c>
      <c r="U55" s="30">
        <f>'Specifikace služeb'!C54</f>
        <v>192</v>
      </c>
      <c r="V55" s="7">
        <f t="shared" si="1"/>
        <v>1728</v>
      </c>
      <c r="W55" s="31">
        <v>21</v>
      </c>
      <c r="X55" s="20">
        <f t="shared" si="2"/>
        <v>2090.88</v>
      </c>
    </row>
    <row r="56" spans="1:24" x14ac:dyDescent="0.2">
      <c r="A56" s="19" t="s">
        <v>155</v>
      </c>
      <c r="B56" s="2" t="s">
        <v>103</v>
      </c>
      <c r="C56" s="2"/>
      <c r="D56" s="2"/>
      <c r="E56" s="2"/>
      <c r="F56" s="2"/>
      <c r="G56" s="2"/>
      <c r="H56" s="2"/>
      <c r="I56" s="2"/>
      <c r="J56" s="2"/>
      <c r="K56" s="24"/>
      <c r="L56" s="2"/>
      <c r="M56" s="2"/>
      <c r="N56" s="2"/>
      <c r="O56" s="2"/>
      <c r="P56" s="2"/>
      <c r="Q56" s="2"/>
      <c r="R56" s="2"/>
      <c r="S56" s="2"/>
      <c r="T56" s="2">
        <f t="shared" si="4"/>
        <v>0</v>
      </c>
      <c r="U56" s="30">
        <f>'Specifikace služeb'!C55</f>
        <v>48</v>
      </c>
      <c r="V56" s="7">
        <f t="shared" si="1"/>
        <v>0</v>
      </c>
      <c r="W56" s="31">
        <v>21</v>
      </c>
      <c r="X56" s="20">
        <f t="shared" si="2"/>
        <v>0</v>
      </c>
    </row>
    <row r="57" spans="1:24" ht="25.5" x14ac:dyDescent="0.2">
      <c r="A57" s="64" t="s">
        <v>156</v>
      </c>
      <c r="B57" s="2" t="s">
        <v>103</v>
      </c>
      <c r="C57" s="2">
        <v>15</v>
      </c>
      <c r="D57" s="2">
        <v>5</v>
      </c>
      <c r="E57" s="2">
        <v>6</v>
      </c>
      <c r="F57" s="2"/>
      <c r="G57" s="2">
        <v>15</v>
      </c>
      <c r="H57" s="2">
        <v>1</v>
      </c>
      <c r="I57" s="2">
        <v>30</v>
      </c>
      <c r="J57" s="2"/>
      <c r="K57" s="24"/>
      <c r="L57" s="2"/>
      <c r="M57" s="2">
        <v>2</v>
      </c>
      <c r="N57" s="2"/>
      <c r="O57" s="2"/>
      <c r="P57" s="2">
        <v>4</v>
      </c>
      <c r="Q57" s="2">
        <v>2</v>
      </c>
      <c r="R57" s="2"/>
      <c r="S57" s="2">
        <v>16</v>
      </c>
      <c r="T57" s="2">
        <f t="shared" si="4"/>
        <v>96</v>
      </c>
      <c r="U57" s="30">
        <f>'Specifikace služeb'!C56</f>
        <v>48</v>
      </c>
      <c r="V57" s="7">
        <f t="shared" si="1"/>
        <v>4608</v>
      </c>
      <c r="W57" s="31">
        <v>21</v>
      </c>
      <c r="X57" s="20">
        <f t="shared" si="2"/>
        <v>5575.68</v>
      </c>
    </row>
    <row r="58" spans="1:24" x14ac:dyDescent="0.2">
      <c r="A58" s="19" t="s">
        <v>158</v>
      </c>
      <c r="B58" s="2" t="s">
        <v>103</v>
      </c>
      <c r="C58" s="2"/>
      <c r="D58" s="2"/>
      <c r="E58" s="2"/>
      <c r="F58" s="2"/>
      <c r="G58" s="2"/>
      <c r="H58" s="2"/>
      <c r="I58" s="2"/>
      <c r="J58" s="2"/>
      <c r="K58" s="34">
        <v>24</v>
      </c>
      <c r="L58" s="2"/>
      <c r="M58" s="2"/>
      <c r="N58" s="2"/>
      <c r="O58" s="2"/>
      <c r="P58" s="2"/>
      <c r="Q58" s="2"/>
      <c r="R58" s="2"/>
      <c r="S58" s="2"/>
      <c r="T58" s="2">
        <f>SUM(C58:S58)</f>
        <v>24</v>
      </c>
      <c r="U58" s="30">
        <f>'Specifikace služeb'!C58</f>
        <v>100</v>
      </c>
      <c r="V58" s="7">
        <f t="shared" si="1"/>
        <v>2400</v>
      </c>
      <c r="W58" s="31">
        <v>21</v>
      </c>
      <c r="X58" s="20">
        <f t="shared" si="2"/>
        <v>2904</v>
      </c>
    </row>
    <row r="59" spans="1:24" x14ac:dyDescent="0.2">
      <c r="A59" s="19" t="s">
        <v>159</v>
      </c>
      <c r="B59" s="2" t="s">
        <v>103</v>
      </c>
      <c r="C59" s="2"/>
      <c r="D59" s="2"/>
      <c r="E59" s="2"/>
      <c r="F59" s="2"/>
      <c r="G59" s="2"/>
      <c r="H59" s="2"/>
      <c r="I59" s="2"/>
      <c r="J59" s="2">
        <v>3</v>
      </c>
      <c r="K59" s="34">
        <v>5</v>
      </c>
      <c r="L59" s="2"/>
      <c r="M59" s="2"/>
      <c r="N59" s="2"/>
      <c r="O59" s="2"/>
      <c r="P59" s="2"/>
      <c r="Q59" s="2"/>
      <c r="R59" s="2"/>
      <c r="S59" s="2"/>
      <c r="T59" s="2">
        <f>SUM(C59:S59)</f>
        <v>8</v>
      </c>
      <c r="U59" s="30">
        <f>'Specifikace služeb'!C59</f>
        <v>500</v>
      </c>
      <c r="V59" s="7">
        <f t="shared" si="1"/>
        <v>4000</v>
      </c>
      <c r="W59" s="31">
        <v>21</v>
      </c>
      <c r="X59" s="20">
        <f t="shared" si="2"/>
        <v>4840</v>
      </c>
    </row>
    <row r="60" spans="1:24" x14ac:dyDescent="0.2">
      <c r="A60" s="19" t="s">
        <v>160</v>
      </c>
      <c r="B60" s="2" t="s">
        <v>103</v>
      </c>
      <c r="C60" s="2"/>
      <c r="D60" s="2"/>
      <c r="E60" s="2"/>
      <c r="F60" s="2"/>
      <c r="G60" s="2"/>
      <c r="H60" s="2"/>
      <c r="I60" s="2"/>
      <c r="J60" s="2"/>
      <c r="K60" s="34">
        <v>32</v>
      </c>
      <c r="L60" s="2"/>
      <c r="M60" s="2"/>
      <c r="N60" s="2"/>
      <c r="O60" s="2"/>
      <c r="P60" s="2"/>
      <c r="Q60" s="2"/>
      <c r="R60" s="2"/>
      <c r="S60" s="2"/>
      <c r="T60" s="2">
        <f>SUM(C60:S60)</f>
        <v>32</v>
      </c>
      <c r="U60" s="30">
        <f>'Specifikace služeb'!C60</f>
        <v>30</v>
      </c>
      <c r="V60" s="7">
        <f t="shared" si="1"/>
        <v>960</v>
      </c>
      <c r="W60" s="31">
        <v>21</v>
      </c>
      <c r="X60" s="20">
        <f t="shared" si="2"/>
        <v>1161.5999999999999</v>
      </c>
    </row>
    <row r="61" spans="1:24" x14ac:dyDescent="0.2">
      <c r="A61" s="19" t="s">
        <v>161</v>
      </c>
      <c r="B61" s="2" t="s">
        <v>103</v>
      </c>
      <c r="C61" s="2"/>
      <c r="D61" s="2"/>
      <c r="E61" s="2"/>
      <c r="F61" s="2"/>
      <c r="G61" s="2"/>
      <c r="H61" s="2"/>
      <c r="I61" s="2"/>
      <c r="J61" s="2"/>
      <c r="K61" s="34">
        <v>6</v>
      </c>
      <c r="L61" s="2"/>
      <c r="M61" s="2"/>
      <c r="N61" s="2"/>
      <c r="O61" s="2"/>
      <c r="P61" s="2"/>
      <c r="Q61" s="2"/>
      <c r="R61" s="2"/>
      <c r="S61" s="2"/>
      <c r="T61" s="2">
        <v>6</v>
      </c>
      <c r="U61" s="30">
        <f>'Specifikace služeb'!C61</f>
        <v>50</v>
      </c>
      <c r="V61" s="7"/>
      <c r="W61" s="31"/>
      <c r="X61" s="20"/>
    </row>
    <row r="62" spans="1:24" x14ac:dyDescent="0.2">
      <c r="A62" s="19" t="s">
        <v>162</v>
      </c>
      <c r="B62" s="2" t="s">
        <v>103</v>
      </c>
      <c r="C62" s="2"/>
      <c r="D62" s="2"/>
      <c r="E62" s="2"/>
      <c r="F62" s="2"/>
      <c r="G62" s="2"/>
      <c r="H62" s="2"/>
      <c r="I62" s="2"/>
      <c r="J62" s="2"/>
      <c r="K62" s="34">
        <v>50</v>
      </c>
      <c r="L62" s="2"/>
      <c r="M62" s="2"/>
      <c r="N62" s="2"/>
      <c r="O62" s="2"/>
      <c r="P62" s="2"/>
      <c r="Q62" s="2"/>
      <c r="R62" s="2"/>
      <c r="S62" s="2"/>
      <c r="T62" s="2">
        <f>SUM(C62:S62)</f>
        <v>50</v>
      </c>
      <c r="U62" s="30">
        <f>'Specifikace služeb'!C62</f>
        <v>55</v>
      </c>
      <c r="V62" s="7">
        <f t="shared" si="1"/>
        <v>2750</v>
      </c>
      <c r="W62" s="31">
        <v>21</v>
      </c>
      <c r="X62" s="20">
        <f t="shared" si="2"/>
        <v>3327.5</v>
      </c>
    </row>
    <row r="63" spans="1:24" ht="12" customHeight="1" x14ac:dyDescent="0.2">
      <c r="A63" s="19" t="s">
        <v>163</v>
      </c>
      <c r="B63" s="2" t="s">
        <v>103</v>
      </c>
      <c r="C63" s="2"/>
      <c r="D63" s="2"/>
      <c r="E63" s="2"/>
      <c r="F63" s="2"/>
      <c r="G63" s="2"/>
      <c r="H63" s="2"/>
      <c r="I63" s="2"/>
      <c r="J63" s="2"/>
      <c r="K63" s="34">
        <v>8</v>
      </c>
      <c r="L63" s="2"/>
      <c r="M63" s="2"/>
      <c r="N63" s="2"/>
      <c r="O63" s="2"/>
      <c r="P63" s="2"/>
      <c r="Q63" s="2"/>
      <c r="R63" s="2"/>
      <c r="S63" s="2"/>
      <c r="T63" s="2">
        <f>SUM(C63:S63)</f>
        <v>8</v>
      </c>
      <c r="U63" s="30">
        <f>'Specifikace služeb'!C63</f>
        <v>152</v>
      </c>
      <c r="V63" s="7">
        <f>T63*U63</f>
        <v>1216</v>
      </c>
      <c r="W63" s="31">
        <v>21</v>
      </c>
      <c r="X63" s="20">
        <f>V63*(100+W63)/100</f>
        <v>1471.36</v>
      </c>
    </row>
    <row r="64" spans="1:24" ht="16.5" hidden="1" thickBot="1" x14ac:dyDescent="0.3">
      <c r="A64" s="9" t="s">
        <v>202</v>
      </c>
      <c r="B64" s="10"/>
      <c r="C64" s="38"/>
      <c r="D64" s="11"/>
      <c r="E64" s="38"/>
      <c r="F64" s="11"/>
      <c r="G64" s="38"/>
      <c r="H64" s="11"/>
      <c r="I64" s="11"/>
      <c r="J64" s="11"/>
      <c r="K64" s="25"/>
      <c r="L64" s="38"/>
      <c r="M64" s="11"/>
      <c r="N64" s="38"/>
      <c r="O64" s="38"/>
      <c r="P64" s="38"/>
      <c r="Q64" s="11"/>
      <c r="R64" s="38"/>
      <c r="S64" s="11"/>
      <c r="T64" s="11"/>
      <c r="U64" s="12"/>
      <c r="V64" s="13">
        <f>SUM(V4:V63)</f>
        <v>75484</v>
      </c>
      <c r="W64" s="29"/>
      <c r="X64" s="13">
        <f>SUM(X4:X63)</f>
        <v>91335.640000000029</v>
      </c>
    </row>
  </sheetData>
  <pageMargins left="0.7" right="0.7" top="0.78740157499999996" bottom="0.78740157499999996" header="0.3" footer="0.3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1ED055311A9B43BECBB349EF3A088C" ma:contentTypeVersion="3" ma:contentTypeDescription="Vytvoří nový dokument" ma:contentTypeScope="" ma:versionID="a1ffd04f624c12b563293ef26cbc7697">
  <xsd:schema xmlns:xsd="http://www.w3.org/2001/XMLSchema" xmlns:xs="http://www.w3.org/2001/XMLSchema" xmlns:p="http://schemas.microsoft.com/office/2006/metadata/properties" xmlns:ns2="ee825830-9a77-49a9-9380-13794d217a7d" targetNamespace="http://schemas.microsoft.com/office/2006/metadata/properties" ma:root="true" ma:fieldsID="2cd5083e9b0a62b390e0b6862e182ef1" ns2:_="">
    <xsd:import namespace="ee825830-9a77-49a9-9380-13794d217a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825830-9a77-49a9-9380-13794d217a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803205-C97B-4779-9684-D4CFA8251B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825830-9a77-49a9-9380-13794d217a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C4201F-1308-4FDC-9B60-4A313063CF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9C3A1C-9519-4951-A086-EAD28B0681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Lhůtník</vt:lpstr>
      <vt:lpstr>Specifikace služeb</vt:lpstr>
      <vt:lpstr>41 Chrudim</vt:lpstr>
      <vt:lpstr>42 Luže</vt:lpstr>
      <vt:lpstr>43 Hlinsko</vt:lpstr>
      <vt:lpstr>44 Třemošnice</vt:lpstr>
      <vt:lpstr>45 Doubravice provoz</vt:lpstr>
      <vt:lpstr>45 Doubravice ředitelství</vt:lpstr>
      <vt:lpstr>46 Přelouč</vt:lpstr>
      <vt:lpstr>47 Holice</vt:lpstr>
      <vt:lpstr>81 Běstovice</vt:lpstr>
      <vt:lpstr>82 Lanškroun</vt:lpstr>
      <vt:lpstr>83 Žamberk</vt:lpstr>
      <vt:lpstr>84 Ústí n.Orl.</vt:lpstr>
      <vt:lpstr>85 Moravská Třebová</vt:lpstr>
      <vt:lpstr>86 Svitavy</vt:lpstr>
      <vt:lpstr>87 Polička</vt:lpstr>
      <vt:lpstr>88 Litomyšl</vt:lpstr>
      <vt:lpstr>89 Klášterec n.Orlicí</vt:lpstr>
      <vt:lpstr>90 Králíky</vt:lpstr>
    </vt:vector>
  </TitlesOfParts>
  <Manager/>
  <Company>suspk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stehlikt</dc:creator>
  <cp:keywords/>
  <dc:description/>
  <cp:lastModifiedBy>Vašátková Lenka</cp:lastModifiedBy>
  <cp:revision/>
  <dcterms:created xsi:type="dcterms:W3CDTF">2012-01-16T10:01:47Z</dcterms:created>
  <dcterms:modified xsi:type="dcterms:W3CDTF">2025-06-26T14:01:03Z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0x0101009A1ED055311A9B43BECBB349EF3A088C</vt:lpwstr>
  </property>
</Properties>
</file>